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45" windowWidth="9720" windowHeight="6720" activeTab="0"/>
  </bookViews>
  <sheets>
    <sheet name="Pge 1" sheetId="1" r:id="rId1"/>
    <sheet name="Further" sheetId="2" r:id="rId2"/>
    <sheet name="canc" sheetId="3" r:id="rId3"/>
    <sheet name="TOver" sheetId="4" r:id="rId4"/>
    <sheet name="SECTOR" sheetId="5" r:id="rId5"/>
    <sheet name="Notes" sheetId="6" r:id="rId6"/>
  </sheets>
  <externalReferences>
    <externalReference r:id="rId9"/>
  </externalReferences>
  <definedNames>
    <definedName name="CRITERIA">'SECTOR'!$K$3:$BD$6</definedName>
    <definedName name="_xlnm.Print_Area" localSheetId="2">'canc'!$A$1:$F$23</definedName>
    <definedName name="_xlnm.Print_Area" localSheetId="1">'Further'!$A$1:$H$43</definedName>
    <definedName name="_xlnm.Print_Area" localSheetId="5">'Notes'!$C$1:$L$64</definedName>
    <definedName name="_xlnm.Print_Area" localSheetId="0">'Pge 1'!$A$3:$J$47</definedName>
    <definedName name="_xlnm.Print_Area" localSheetId="4">'SECTOR'!$B$2:$I$67</definedName>
    <definedName name="_xlnm.Print_Area" localSheetId="3">'TOver'!$D$2:$O$713</definedName>
    <definedName name="_xlnm.Print_Titles" localSheetId="1">'Further'!$1:$5</definedName>
    <definedName name="_xlnm.Print_Titles" localSheetId="0">'Pge 1'!$24:$28</definedName>
    <definedName name="_xlnm.Print_Titles" localSheetId="3">'TOver'!$2:$6</definedName>
    <definedName name="SEC5CLOSE">[1]!SEC5CLOSE</definedName>
    <definedName name="Sec5macro">[1]!Sec5macro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<sst xmlns="http://schemas.openxmlformats.org/spreadsheetml/2006/main" count="2200" uniqueCount="834">
  <si>
    <t>Market statistics</t>
  </si>
  <si>
    <t>Key statistics</t>
  </si>
  <si>
    <t>Total</t>
  </si>
  <si>
    <t>FTSE AIM</t>
  </si>
  <si>
    <t>Market</t>
  </si>
  <si>
    <t>no. of</t>
  </si>
  <si>
    <t>index</t>
  </si>
  <si>
    <t>capitalisation</t>
  </si>
  <si>
    <t>Total turnover</t>
  </si>
  <si>
    <t>companies</t>
  </si>
  <si>
    <t>Money raised</t>
  </si>
  <si>
    <t>No. of</t>
  </si>
  <si>
    <t>(£m)</t>
  </si>
  <si>
    <t>Value (£)</t>
  </si>
  <si>
    <t>bargains</t>
  </si>
  <si>
    <t>shares</t>
  </si>
  <si>
    <t>updated to include ESF 1/11/98</t>
  </si>
  <si>
    <t>MonRsd</t>
  </si>
  <si>
    <t>Val</t>
  </si>
  <si>
    <t>Bgn</t>
  </si>
  <si>
    <t>Shs</t>
  </si>
  <si>
    <t>£m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</si>
  <si>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</si>
  <si>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</si>
  <si>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</si>
  <si>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</si>
  <si>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</si>
  <si>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</si>
  <si>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</si>
  <si>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</si>
  <si>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</si>
  <si>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</si>
  <si>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</si>
  <si>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</si>
  <si>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</si>
  <si>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</si>
  <si>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Nominated adviser</t>
  </si>
  <si>
    <t>Nominated broker</t>
  </si>
  <si>
    <t>joining</t>
  </si>
  <si>
    <t>Region</t>
  </si>
  <si>
    <t>Business activity</t>
  </si>
  <si>
    <t>admission (£m)</t>
  </si>
  <si>
    <t>(pence)</t>
  </si>
  <si>
    <t>issue (£m)</t>
  </si>
  <si>
    <t xml:space="preserve">Dalkeith Inns </t>
  </si>
  <si>
    <t>Placing</t>
  </si>
  <si>
    <t>Bell Lawrie Wise Speke</t>
  </si>
  <si>
    <t>Ordinary 10p</t>
  </si>
  <si>
    <t>Re-admission</t>
  </si>
  <si>
    <t>Manchester</t>
  </si>
  <si>
    <t>London</t>
  </si>
  <si>
    <t>482 - Education, Business Training &amp; Employment Agencies</t>
  </si>
  <si>
    <t>Orchard Furniture</t>
  </si>
  <si>
    <t>Peel, Hunt &amp; Company</t>
  </si>
  <si>
    <t>Rathbone Neilson Cobbold</t>
  </si>
  <si>
    <t>Ordinary 0.1p</t>
  </si>
  <si>
    <t>Transfer from Official List</t>
  </si>
  <si>
    <t>Liverpool</t>
  </si>
  <si>
    <t>Derbyshire</t>
  </si>
  <si>
    <t>342 - Furniture and Furnishings</t>
  </si>
  <si>
    <t>VirtualInternet.net</t>
  </si>
  <si>
    <t>John East &amp; Partners</t>
  </si>
  <si>
    <t>Townsley &amp; Co</t>
  </si>
  <si>
    <t>Open Offer</t>
  </si>
  <si>
    <t xml:space="preserve">Warrants  </t>
  </si>
  <si>
    <t>487 - Information Technology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</si>
  <si>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</si>
  <si>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</si>
  <si>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</si>
  <si>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</si>
  <si>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</si>
  <si>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</si>
  <si>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</si>
  <si>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</si>
  <si>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</si>
  <si>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</si>
  <si>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Cancellation reason</t>
  </si>
  <si>
    <t>Charriol Plc</t>
  </si>
  <si>
    <t>At the request of the company following shareholders</t>
  </si>
  <si>
    <t>approval of a reverse takeover</t>
  </si>
  <si>
    <t>Dalkeith Inns Plc</t>
  </si>
  <si>
    <t>Memory Corporation</t>
  </si>
  <si>
    <t>At the request of the company</t>
  </si>
  <si>
    <t>Metalrussia Group Limited</t>
  </si>
  <si>
    <t>S.E.A. Multimedia Ltd</t>
  </si>
  <si>
    <t>Following the failure of the issuer to appoint a relacement</t>
  </si>
  <si>
    <t>nominated adviser and nominated broker, pursuant to Rule 16.34</t>
  </si>
  <si>
    <t>co</t>
  </si>
  <si>
    <t>Transferred to Official List</t>
  </si>
  <si>
    <t>approval of reoganisation proposals</t>
  </si>
  <si>
    <t>admission</t>
  </si>
  <si>
    <t>sedol</t>
  </si>
  <si>
    <t>LIVE</t>
  </si>
  <si>
    <t>FTACT</t>
  </si>
  <si>
    <t>BGNS</t>
  </si>
  <si>
    <t>VAL</t>
  </si>
  <si>
    <t>SHS</t>
  </si>
  <si>
    <t>MKTCAP</t>
  </si>
  <si>
    <t>date</t>
  </si>
  <si>
    <t>Trading</t>
  </si>
  <si>
    <t>Share</t>
  </si>
  <si>
    <t>Business</t>
  </si>
  <si>
    <t>price (p)</t>
  </si>
  <si>
    <t>maker</t>
  </si>
  <si>
    <t>sector</t>
  </si>
  <si>
    <t>in issue</t>
  </si>
  <si>
    <t>code</t>
  </si>
  <si>
    <t>Equity</t>
  </si>
  <si>
    <t>ZERO</t>
  </si>
  <si>
    <t>10 Group Plc</t>
  </si>
  <si>
    <t>MLSB,PEEL,WINS</t>
  </si>
  <si>
    <t>(Formerly Birkdale Group)</t>
  </si>
  <si>
    <t>AFA Systems</t>
  </si>
  <si>
    <t>48</t>
  </si>
  <si>
    <t>CLS,HHGI,WINS</t>
  </si>
  <si>
    <t>Access Plus</t>
  </si>
  <si>
    <t>43</t>
  </si>
  <si>
    <t>WINS</t>
  </si>
  <si>
    <t>Adval Group Plc</t>
  </si>
  <si>
    <t>DURM,WINS</t>
  </si>
  <si>
    <t>African Gold</t>
  </si>
  <si>
    <t>12</t>
  </si>
  <si>
    <t>HHGI,MLSB,WINS</t>
  </si>
  <si>
    <t>Albemarle &amp; Bond Holdings</t>
  </si>
  <si>
    <t>77</t>
  </si>
  <si>
    <t xml:space="preserve"> CSCS,HHGI,WINS</t>
  </si>
  <si>
    <t>Ord 4p (RFD 1/7/98)</t>
  </si>
  <si>
    <t>-</t>
  </si>
  <si>
    <t>Alizyme</t>
  </si>
  <si>
    <t>37</t>
  </si>
  <si>
    <t>APAX,BGMM,WINS</t>
  </si>
  <si>
    <t>Amco Corporation</t>
  </si>
  <si>
    <t>CSCS,WINS</t>
  </si>
  <si>
    <t>Ambient Media Corporation</t>
  </si>
  <si>
    <t>HHGI,SCAP,WINS</t>
  </si>
  <si>
    <t>Ambishus Pub Company</t>
  </si>
  <si>
    <t>JPJL,MLSB,WINS</t>
  </si>
  <si>
    <t>Anglo Siberian Oil Company</t>
  </si>
  <si>
    <t>HSBC,WINS</t>
  </si>
  <si>
    <t>Anglo-Welsh Group</t>
  </si>
  <si>
    <t>42</t>
  </si>
  <si>
    <t>HHGI,WINS</t>
  </si>
  <si>
    <t>Antonov</t>
  </si>
  <si>
    <t>27</t>
  </si>
  <si>
    <t>CLS, HHGI,JPJL,MLSB</t>
  </si>
  <si>
    <t>Aortech International</t>
  </si>
  <si>
    <t>36</t>
  </si>
  <si>
    <t>APAX,WINS</t>
  </si>
  <si>
    <t>Aram Resources</t>
  </si>
  <si>
    <t>Artisan (UK)</t>
  </si>
  <si>
    <t>HHGI,MLSB,TEAM, WINS</t>
  </si>
  <si>
    <t>ASK Central</t>
  </si>
  <si>
    <t>47</t>
  </si>
  <si>
    <t>BGMM,WINS,PEEL</t>
  </si>
  <si>
    <t>ATA Group</t>
  </si>
  <si>
    <t>JPJL,TEAM, WINS</t>
  </si>
  <si>
    <t>Athelney Trust</t>
  </si>
  <si>
    <t>Atlantic Caspian Resources</t>
  </si>
  <si>
    <t>15</t>
  </si>
  <si>
    <t>HHGI,MLSB,JPJL,WINS</t>
  </si>
  <si>
    <t>(Formerly Wedderburn Securities)</t>
  </si>
  <si>
    <t>Avalon Oil*</t>
  </si>
  <si>
    <t>16</t>
  </si>
  <si>
    <t>HHGI,JPJL,PEEL,SCAP</t>
  </si>
  <si>
    <t>*Suspended 18/11/98 at 6p</t>
  </si>
  <si>
    <t>BATM Advanced Communications</t>
  </si>
  <si>
    <t>25</t>
  </si>
  <si>
    <t>SCAP,WINS</t>
  </si>
  <si>
    <t>BCO Technologies</t>
  </si>
  <si>
    <t>BGR</t>
  </si>
  <si>
    <t>BGMM,WINS</t>
  </si>
  <si>
    <t>Bakery Services</t>
  </si>
  <si>
    <t>44</t>
  </si>
  <si>
    <t>JPJL, WINS</t>
  </si>
  <si>
    <t>Barbican Healthcare</t>
  </si>
  <si>
    <t>PEEL, WINS</t>
  </si>
  <si>
    <t>Beaufort Group</t>
  </si>
  <si>
    <t>Beechcroft</t>
  </si>
  <si>
    <t>21</t>
  </si>
  <si>
    <t>JPJL,WINS</t>
  </si>
  <si>
    <t>Bickerton Group</t>
  </si>
  <si>
    <t>PEEL,TEAM,WINS</t>
  </si>
  <si>
    <t>Billam</t>
  </si>
  <si>
    <t>26</t>
  </si>
  <si>
    <t>PEEL,WINS</t>
  </si>
  <si>
    <t>Bilston &amp; Battersea Enamels</t>
  </si>
  <si>
    <t>34</t>
  </si>
  <si>
    <t>MLSB, WINS</t>
  </si>
  <si>
    <t>Birchin International</t>
  </si>
  <si>
    <t>Warrants</t>
  </si>
  <si>
    <t>(Formerly Rushmere Wynne Group)</t>
  </si>
  <si>
    <t>Birmingham City</t>
  </si>
  <si>
    <t>MLSB, SCAP,WINS</t>
  </si>
  <si>
    <t>Blakes Clothing</t>
  </si>
  <si>
    <t>45</t>
  </si>
  <si>
    <t>Bond International Software</t>
  </si>
  <si>
    <t>DURM, WINS</t>
  </si>
  <si>
    <t>Bowness Leisure</t>
  </si>
  <si>
    <t>Brancote Holdings</t>
  </si>
  <si>
    <t>JPJL,SGSL,WINS</t>
  </si>
  <si>
    <t>British Bloodstock Agency (The)</t>
  </si>
  <si>
    <t>CAZN,WINS</t>
  </si>
  <si>
    <t>Buckland Investments</t>
  </si>
  <si>
    <t>MLSB,WINS</t>
  </si>
  <si>
    <t>C &amp; B Publishing</t>
  </si>
  <si>
    <t>C.A.Coutts Holdings</t>
  </si>
  <si>
    <t>28</t>
  </si>
  <si>
    <t xml:space="preserve"> BGMM,WINS</t>
  </si>
  <si>
    <t>CCI Holdings*</t>
  </si>
  <si>
    <t>*Suspended 27/01/99 at 125p</t>
  </si>
  <si>
    <t>CCM Distribution</t>
  </si>
  <si>
    <t>CRC Group</t>
  </si>
  <si>
    <t>Cafe Inns</t>
  </si>
  <si>
    <t>HHGI,JPJL,TEAM,WINS</t>
  </si>
  <si>
    <t>Caledonian Trust</t>
  </si>
  <si>
    <t>79</t>
  </si>
  <si>
    <t>Cambridge Mineral Resorces</t>
  </si>
  <si>
    <t>JPJL,WINS,</t>
  </si>
  <si>
    <t>Cambury Investments</t>
  </si>
  <si>
    <t>Card Clear</t>
  </si>
  <si>
    <t xml:space="preserve"> HHGI,JPJL,MLSB,CLS</t>
  </si>
  <si>
    <t>Carisbrooke Shipping</t>
  </si>
  <si>
    <t>49</t>
  </si>
  <si>
    <t>Carlisle Group</t>
  </si>
  <si>
    <t>MLSB, PEEL, WEST,WINS</t>
  </si>
  <si>
    <t>(Warrants)</t>
  </si>
  <si>
    <t>Carlisle Holdings</t>
  </si>
  <si>
    <t>HHGI,MLSB,PEEL</t>
  </si>
  <si>
    <t>WEST, WINS</t>
  </si>
  <si>
    <t>Cassidy Brothers</t>
  </si>
  <si>
    <t>Cavendish Wates</t>
  </si>
  <si>
    <t>(Formerly Cavendish Wates First Assured)</t>
  </si>
  <si>
    <t>Celebrated Group (The)</t>
  </si>
  <si>
    <t>BGMM,HHGI,JPJL,WINS</t>
  </si>
  <si>
    <t>Channel Is. Comm (TV)</t>
  </si>
  <si>
    <t>Charlton Athletic</t>
  </si>
  <si>
    <t>HHGI,MLSB,PEEL,WINS</t>
  </si>
  <si>
    <t>Charterhouse Communications</t>
  </si>
  <si>
    <t>Chelsea Village</t>
  </si>
  <si>
    <t>JPJL,MLSB,PEEL</t>
  </si>
  <si>
    <t>WEST,WINS</t>
  </si>
  <si>
    <t>Chorion</t>
  </si>
  <si>
    <t>APAX,CSCS,DURM,</t>
  </si>
  <si>
    <t>(Formerly Trocadero)</t>
  </si>
  <si>
    <t>HHGI,JPJLMLSB,WINS</t>
  </si>
  <si>
    <t>Citadel Holdings</t>
  </si>
  <si>
    <t>PEEL,WDR,WINS</t>
  </si>
  <si>
    <t>City Gourmets Holdings</t>
  </si>
  <si>
    <t>HHGI, MLSB,WINS</t>
  </si>
  <si>
    <t>Clan Homes</t>
  </si>
  <si>
    <t>Coffee Republic</t>
  </si>
  <si>
    <t>APAX,HHGI,WINS</t>
  </si>
  <si>
    <t>(Formerly Arion Properties)</t>
  </si>
  <si>
    <t>Comino</t>
  </si>
  <si>
    <t>PEEL,WDBM,WINS</t>
  </si>
  <si>
    <t>Comland Commercial</t>
  </si>
  <si>
    <t>Computerland UK</t>
  </si>
  <si>
    <t>BGMM,HHGI,WINS</t>
  </si>
  <si>
    <t>Concurrent Technologies</t>
  </si>
  <si>
    <t>WDBM,WINS</t>
  </si>
  <si>
    <t>Conister Trust</t>
  </si>
  <si>
    <t>Connaught Plc</t>
  </si>
  <si>
    <t>Corporate Executive Search Intl</t>
  </si>
  <si>
    <t>Creos International</t>
  </si>
  <si>
    <t>Cresco International</t>
  </si>
  <si>
    <t>Crown Eyeglass</t>
  </si>
  <si>
    <t>Dalkeith Inns</t>
  </si>
  <si>
    <t>Dawn Til Dusk Holdings</t>
  </si>
  <si>
    <t>Deep-Sea Leisure</t>
  </si>
  <si>
    <t xml:space="preserve">Delcam </t>
  </si>
  <si>
    <t>Delyn Group</t>
  </si>
  <si>
    <t>Dentmaster Holdings</t>
  </si>
  <si>
    <t>41</t>
  </si>
  <si>
    <t>PEEL,SCAP,WINS</t>
  </si>
  <si>
    <t>Desire Petroleum</t>
  </si>
  <si>
    <t>HHGI, JPJL,MLSB,</t>
  </si>
  <si>
    <t>SGSL,WINS</t>
  </si>
  <si>
    <t>Digital Animations Group</t>
  </si>
  <si>
    <t>Dimension Resources</t>
  </si>
  <si>
    <t>Dinkie Heel</t>
  </si>
  <si>
    <t>DMATEK Limited</t>
  </si>
  <si>
    <t>Dobbies Garden Centres</t>
  </si>
  <si>
    <t>Downtex</t>
  </si>
  <si>
    <t>Dragons Health Clubs</t>
  </si>
  <si>
    <t>Durlacher</t>
  </si>
  <si>
    <t>Eagles</t>
  </si>
  <si>
    <t>Easynet Group</t>
  </si>
  <si>
    <t>Electronic Retailing Systems Intl</t>
  </si>
  <si>
    <t>Enterprise</t>
  </si>
  <si>
    <t>WINS, SGSL</t>
  </si>
  <si>
    <t>(Formerly Lancashire Enterprises)</t>
  </si>
  <si>
    <t>Epic Multimedia Group</t>
  </si>
  <si>
    <t>MLSB,SCAP,WINS</t>
  </si>
  <si>
    <t>Epicore Networks, Inc</t>
  </si>
  <si>
    <t>23</t>
  </si>
  <si>
    <t>Eurasia Mining</t>
  </si>
  <si>
    <t>Exeter Investment Group</t>
  </si>
  <si>
    <t>HSBC,MLSB,WINS</t>
  </si>
  <si>
    <t>Fairplace Consulting</t>
  </si>
  <si>
    <t>Farlake Group</t>
  </si>
  <si>
    <t>Fayrewood</t>
  </si>
  <si>
    <t>APAX,MLSB,WINS</t>
  </si>
  <si>
    <t>Fieldens</t>
  </si>
  <si>
    <t>Firestone Diamonds</t>
  </si>
  <si>
    <t>Fitness First</t>
  </si>
  <si>
    <t>Flomerics Group</t>
  </si>
  <si>
    <t>Floral Street*</t>
  </si>
  <si>
    <t>*Suspended 28/01/99 at 32.5p</t>
  </si>
  <si>
    <t>Formscan</t>
  </si>
  <si>
    <t>JPJL,SCAP,WINS</t>
  </si>
  <si>
    <t>Fountain Forestry Holdings</t>
  </si>
  <si>
    <t>Furlong Homes Group</t>
  </si>
  <si>
    <t>Future Integrated Telephony</t>
  </si>
  <si>
    <t>46</t>
  </si>
  <si>
    <t>SCAP,WDBM,WINS</t>
  </si>
  <si>
    <t>GB Railways Group</t>
  </si>
  <si>
    <t>G.R.(Holdings)</t>
  </si>
  <si>
    <t>GTL Resources</t>
  </si>
  <si>
    <t>(Formerly BKG Resources)</t>
  </si>
  <si>
    <t>Gartland Whalley &amp; Barker</t>
  </si>
  <si>
    <t>Gold Mines of Sardinia</t>
  </si>
  <si>
    <t>HHGI,PEEL,SGSL,WINS</t>
  </si>
  <si>
    <t>Golf Club Holdings</t>
  </si>
  <si>
    <t>(Formerly Clubpartners International)</t>
  </si>
  <si>
    <t>Gooch &amp; Housego</t>
  </si>
  <si>
    <t>Griffin Mining</t>
  </si>
  <si>
    <t>HHGI,PEEL,WINS</t>
  </si>
  <si>
    <t>(Formerly European Mining Finance)</t>
  </si>
  <si>
    <t>Grosmont Holdings</t>
  </si>
  <si>
    <t>Grosvenor Land Holdings</t>
  </si>
  <si>
    <t>Guiton Group</t>
  </si>
  <si>
    <t>Hacas Group</t>
  </si>
  <si>
    <t>(Formerly General Industries)</t>
  </si>
  <si>
    <t>Hansom Group</t>
  </si>
  <si>
    <t>Hardy Underwriting Group</t>
  </si>
  <si>
    <t>73</t>
  </si>
  <si>
    <t>RZH,WINS</t>
  </si>
  <si>
    <t>Hartford Group</t>
  </si>
  <si>
    <t>APAX, JPJL,PEEL</t>
  </si>
  <si>
    <t>SCAP, WINS</t>
  </si>
  <si>
    <t>Hat Pin</t>
  </si>
  <si>
    <t>Heavitree Brewery (The)</t>
  </si>
  <si>
    <t>Helicon Publishing Group</t>
  </si>
  <si>
    <t>Highams Systems Services Group</t>
  </si>
  <si>
    <t>TEAM,WINS</t>
  </si>
  <si>
    <t>Highland Timber</t>
  </si>
  <si>
    <t>22</t>
  </si>
  <si>
    <t>04/44/98</t>
  </si>
  <si>
    <t>Honeycombe Leisure</t>
  </si>
  <si>
    <t>Hurlingham Properties</t>
  </si>
  <si>
    <t xml:space="preserve"> HHGI,WINS</t>
  </si>
  <si>
    <t>Hydro-Dynamic Products</t>
  </si>
  <si>
    <t>IES Group</t>
  </si>
  <si>
    <t>JPJL,SCAP,TEAM,WINS</t>
  </si>
  <si>
    <t>IOC International</t>
  </si>
  <si>
    <t>HHGI, WINS</t>
  </si>
  <si>
    <t>I S Solutions</t>
  </si>
  <si>
    <t>JPJL,WDBM,WINS</t>
  </si>
  <si>
    <t>ITG Group</t>
  </si>
  <si>
    <t>Independent Energy Holdings</t>
  </si>
  <si>
    <t>62</t>
  </si>
  <si>
    <t>Independent Radio Group</t>
  </si>
  <si>
    <t>Infobank International Holdings</t>
  </si>
  <si>
    <t>CSCS, WINS</t>
  </si>
  <si>
    <t>Inner Workings Group</t>
  </si>
  <si>
    <t>Integrated Asset Management</t>
  </si>
  <si>
    <t>Intelligent Environments Group</t>
  </si>
  <si>
    <t>Inter-Alliance</t>
  </si>
  <si>
    <t>Interior Services Group</t>
  </si>
  <si>
    <t>Inter Link Foods</t>
  </si>
  <si>
    <t>International Greetings</t>
  </si>
  <si>
    <t>Internet Technology Group</t>
  </si>
  <si>
    <t>MLSB,SCAP,SGSL,WINS</t>
  </si>
  <si>
    <t>(Formerly Capital &amp; Western Estates)</t>
  </si>
  <si>
    <t>JSB Software Technologies</t>
  </si>
  <si>
    <t>James R. Knowles Holdings</t>
  </si>
  <si>
    <t>Jardinerie Interiors Group</t>
  </si>
  <si>
    <t>Jennings Brothers</t>
  </si>
  <si>
    <t>John Lewis of Hungerford</t>
  </si>
  <si>
    <t xml:space="preserve"> HHGI, WINS</t>
  </si>
  <si>
    <t>Jordec Group</t>
  </si>
  <si>
    <t>(Formerly Baris Holdings)</t>
  </si>
  <si>
    <t>Jumbo International</t>
  </si>
  <si>
    <t>WINS, SCAP</t>
  </si>
  <si>
    <t>(Formerly Self Sealing Systems International)</t>
  </si>
  <si>
    <t>Just Group</t>
  </si>
  <si>
    <t xml:space="preserve">HHGI,JPJL,WINS, </t>
  </si>
  <si>
    <t>Kern River</t>
  </si>
  <si>
    <t>Keystone Software</t>
  </si>
  <si>
    <t>DURM,JPJL,WINS</t>
  </si>
  <si>
    <t>Kingfisher Leisure</t>
  </si>
  <si>
    <t>LTG Technologies</t>
  </si>
  <si>
    <t>Lady in Leisure Group</t>
  </si>
  <si>
    <t xml:space="preserve">HHGI,WINS, </t>
  </si>
  <si>
    <t>Landround</t>
  </si>
  <si>
    <t>Lawrence</t>
  </si>
  <si>
    <t>24</t>
  </si>
  <si>
    <t>Lawrie Group</t>
  </si>
  <si>
    <t>33</t>
  </si>
  <si>
    <t>LEPCO</t>
  </si>
  <si>
    <t>BGMM,JPJL,WINS</t>
  </si>
  <si>
    <t>Linton Park</t>
  </si>
  <si>
    <t>CLS,MLSD,WINS</t>
  </si>
  <si>
    <t>Loades</t>
  </si>
  <si>
    <t>Loftus Road</t>
  </si>
  <si>
    <t>London &amp; Edinburgh Publishing*</t>
  </si>
  <si>
    <t>London Town</t>
  </si>
  <si>
    <t>New Ord 25p</t>
  </si>
  <si>
    <t>Longbridge International</t>
  </si>
  <si>
    <t>Longmead Group</t>
  </si>
  <si>
    <t>Lotteryking Holdings</t>
  </si>
  <si>
    <t>MMS Petroleum</t>
  </si>
  <si>
    <t>(Formerly Marine &amp; Mercantile Securities)</t>
  </si>
  <si>
    <t>MV Sports Group</t>
  </si>
  <si>
    <t>(Formerly Snakeboard International)</t>
  </si>
  <si>
    <t>Maelor</t>
  </si>
  <si>
    <t>Magnum Power</t>
  </si>
  <si>
    <t>CSFS,HHGI,MLSB,WINS</t>
  </si>
  <si>
    <t>Majestic Wine</t>
  </si>
  <si>
    <t>Mano River Resources</t>
  </si>
  <si>
    <t>Canadian register</t>
  </si>
  <si>
    <t>(Formerly Zicor Mining Inc)</t>
  </si>
  <si>
    <t xml:space="preserve">Manx &amp; Overseas </t>
  </si>
  <si>
    <t>Market Link Publishing</t>
  </si>
  <si>
    <t>Matrix Healthcare</t>
  </si>
  <si>
    <t>Mears Group</t>
  </si>
  <si>
    <t>APAX,JPJL,WINS</t>
  </si>
  <si>
    <t>Medisys</t>
  </si>
  <si>
    <t>HHGI,MLSB,NMRA,WINS</t>
  </si>
  <si>
    <t>Megalomedia</t>
  </si>
  <si>
    <t>Metalsrussia Group</t>
  </si>
  <si>
    <t>Methven's</t>
  </si>
  <si>
    <t>Metnor Group</t>
  </si>
  <si>
    <t>Metrodome Group</t>
  </si>
  <si>
    <t>(Formerly Metrodome Films)</t>
  </si>
  <si>
    <t>Minorplanet Systems</t>
  </si>
  <si>
    <t>HHGI,JPJL,WINS</t>
  </si>
  <si>
    <t>Mondas</t>
  </si>
  <si>
    <t>Moorepay Group</t>
  </si>
  <si>
    <t>Mountcashel</t>
  </si>
  <si>
    <t>SCAP,MLSB,WINS</t>
  </si>
  <si>
    <t>Mulberry Group</t>
  </si>
  <si>
    <t>HHGI,JPJL,MLSB,WINS</t>
  </si>
  <si>
    <t>MultiMedia Corporation (The)</t>
  </si>
  <si>
    <t>Murray Financial Corporation</t>
  </si>
  <si>
    <t>N.E.C.A. Holdings</t>
  </si>
  <si>
    <t>NMT Group</t>
  </si>
  <si>
    <t>HHGI,WEST,WINS</t>
  </si>
  <si>
    <t>NRP</t>
  </si>
  <si>
    <t>NSB Retail Systems</t>
  </si>
  <si>
    <t>NWF Group</t>
  </si>
  <si>
    <t>Nash (William)</t>
  </si>
  <si>
    <t>Natural Building Materials</t>
  </si>
  <si>
    <t>APAX, SLAP, WINS</t>
  </si>
  <si>
    <t>Netcall</t>
  </si>
  <si>
    <t>Newmark Technology Group</t>
  </si>
  <si>
    <t>Northern Petroleum</t>
  </si>
  <si>
    <t>Northstar Securities</t>
  </si>
  <si>
    <t>Nottingham Forest</t>
  </si>
  <si>
    <t>Offshore Tool &amp; Energy Corp</t>
  </si>
  <si>
    <t>Old Monk Company</t>
  </si>
  <si>
    <t>BGMM, MIDS, WINS</t>
  </si>
  <si>
    <t>On-Line</t>
  </si>
  <si>
    <t>Optoplast</t>
  </si>
  <si>
    <t>(Formerly Wyefield Group)</t>
  </si>
  <si>
    <t>Oxford Biomedica</t>
  </si>
  <si>
    <t>Pacific Media</t>
  </si>
  <si>
    <t>CSFS,JPJL,MLSB,</t>
  </si>
  <si>
    <t>Pan Andean Resources</t>
  </si>
  <si>
    <t>Parallel Pictures Group</t>
  </si>
  <si>
    <t>Park Estates (Liverpool) 1995</t>
  </si>
  <si>
    <t>Pathfinder Properties</t>
  </si>
  <si>
    <t>CSCS,HHGI</t>
  </si>
  <si>
    <t>Peel Hotels</t>
  </si>
  <si>
    <t>Pembertons Group</t>
  </si>
  <si>
    <t>Pennant International Group</t>
  </si>
  <si>
    <t>Personal Number Company (The)</t>
  </si>
  <si>
    <t>BGMM,MLSB,WINS</t>
  </si>
  <si>
    <t>Petra Diamonds Limited</t>
  </si>
  <si>
    <t>Philippine Gold</t>
  </si>
  <si>
    <t>(Formerly London Fiduciary Trust)</t>
  </si>
  <si>
    <t>Pilat Technologies International</t>
  </si>
  <si>
    <t>Policy Master Group Plc</t>
  </si>
  <si>
    <t>Polydoc</t>
  </si>
  <si>
    <t>DURM,HHGI,WINS</t>
  </si>
  <si>
    <t>PolyMASC Pharmaceuticals</t>
  </si>
  <si>
    <t>Pordum Foods</t>
  </si>
  <si>
    <t>Premier Asset Management</t>
  </si>
  <si>
    <t>CSCS,HHGI,JPJL,WINS</t>
  </si>
  <si>
    <t>(Formerly Gabriel Trust)</t>
  </si>
  <si>
    <t>Premier Direct Group</t>
  </si>
  <si>
    <t>Prestbury Group</t>
  </si>
  <si>
    <t>APAX,HHGI,HSBC,JPJL,</t>
  </si>
  <si>
    <t>Preston North End</t>
  </si>
  <si>
    <t xml:space="preserve">Private &amp; Comm. Finance Grp </t>
  </si>
  <si>
    <t>Property Asset Holdings</t>
  </si>
  <si>
    <t>Property &amp; Capital Group</t>
  </si>
  <si>
    <t>(Formerly Neil Clark Group)</t>
  </si>
  <si>
    <t>Proteome Sciences</t>
  </si>
  <si>
    <t>JPJL,WEST,WINS</t>
  </si>
  <si>
    <t>(Formerly Electrohporetics International)</t>
  </si>
  <si>
    <t>Pubs'N'Bars</t>
  </si>
  <si>
    <t>(Formerly London Asia Pacific)</t>
  </si>
  <si>
    <t>Pycraft &amp; Arnold Holdings</t>
  </si>
  <si>
    <t>DURM,HHGI,JPJL,WINS</t>
  </si>
  <si>
    <t>Q Group (The)</t>
  </si>
  <si>
    <t>Ramco Energy</t>
  </si>
  <si>
    <t>CSFS,JPMS,WDR,WINS</t>
  </si>
  <si>
    <t>Range Cooker Company</t>
  </si>
  <si>
    <t>Raphael Zorn Hemsley Hldgs</t>
  </si>
  <si>
    <t>Rapid Technology Group</t>
  </si>
  <si>
    <t>Razorback Vehicles Corp</t>
  </si>
  <si>
    <t>Recycling Services Group</t>
  </si>
  <si>
    <t>Reflec</t>
  </si>
  <si>
    <t>Revelation Piccadilly Holdings</t>
  </si>
  <si>
    <t>Riceman Insurance Investments</t>
  </si>
  <si>
    <t>HHGI,RZH,WINS</t>
  </si>
  <si>
    <t>Romtec</t>
  </si>
  <si>
    <t>SBS Group</t>
  </si>
  <si>
    <t>SCi Entertainment Group</t>
  </si>
  <si>
    <t>DURM,PEEL,WINS</t>
  </si>
  <si>
    <t>S.E.A. Multimedia</t>
  </si>
  <si>
    <t xml:space="preserve">Safestore </t>
  </si>
  <si>
    <t>PEEL,RZH,SCAP,WINS</t>
  </si>
  <si>
    <t>Savoy Asset Management</t>
  </si>
  <si>
    <t>Science Systems</t>
  </si>
  <si>
    <t>Scotswood Industries</t>
  </si>
  <si>
    <t>Screen</t>
  </si>
  <si>
    <t>Selector Limited</t>
  </si>
  <si>
    <t xml:space="preserve"> PEEL,WINS</t>
  </si>
  <si>
    <t>Shalibane</t>
  </si>
  <si>
    <t>New Ord 5p</t>
  </si>
  <si>
    <t>Shelton (Martin) Group</t>
  </si>
  <si>
    <t>Sibir Energy</t>
  </si>
  <si>
    <t>CSFS,HHGI,MLSB</t>
  </si>
  <si>
    <t>WDR,WINS</t>
  </si>
  <si>
    <t>Sira Business Services</t>
  </si>
  <si>
    <t>Sodra Petroleum AB</t>
  </si>
  <si>
    <t>Solid State Supplies</t>
  </si>
  <si>
    <t>Solitaire Group</t>
  </si>
  <si>
    <t>Soundtracs</t>
  </si>
  <si>
    <t>South Beach Concepts</t>
  </si>
  <si>
    <t>Southern Vectis</t>
  </si>
  <si>
    <t>Sports &amp; Outdoor Media Int</t>
  </si>
  <si>
    <t>Springboard Venture Managers</t>
  </si>
  <si>
    <t>Staffware</t>
  </si>
  <si>
    <t>Stanford Rook Holdings</t>
  </si>
  <si>
    <t>MLSB,PANG,WINS</t>
  </si>
  <si>
    <t>Stentor</t>
  </si>
  <si>
    <t>Suparule</t>
  </si>
  <si>
    <t>Surgical Innovations</t>
  </si>
  <si>
    <t>CSCS,MLSB,WINS</t>
  </si>
  <si>
    <t>(Formerly Haemocell Plc)</t>
  </si>
  <si>
    <t>Sutton Harbour Holdings</t>
  </si>
  <si>
    <t>Systems Integrated Research</t>
  </si>
  <si>
    <t>DURM,SCAP,WINS</t>
  </si>
  <si>
    <t>Systems Inernational Group</t>
  </si>
  <si>
    <t>JPJL,PEEL,WINS</t>
  </si>
  <si>
    <t>(Formerly OmniMedia)</t>
  </si>
  <si>
    <t>Talisman House</t>
  </si>
  <si>
    <t>(Formerly Captain O.M. Watts)</t>
  </si>
  <si>
    <t>Theo Fennell</t>
  </si>
  <si>
    <t>Thomas Potts</t>
  </si>
  <si>
    <t>Tom Hoskins</t>
  </si>
  <si>
    <t>Torch Holdings</t>
  </si>
  <si>
    <t>Total Office Group</t>
  </si>
  <si>
    <t>Touchstone Group</t>
  </si>
  <si>
    <t>Tradepoint Financial Networks</t>
  </si>
  <si>
    <t>APAX,HHGI,WDBM,WINS</t>
  </si>
  <si>
    <t xml:space="preserve">Tricorder Technology </t>
  </si>
  <si>
    <t>Trinity Care</t>
  </si>
  <si>
    <t>UA Group</t>
  </si>
  <si>
    <t>Univent</t>
  </si>
  <si>
    <t>VDC</t>
  </si>
  <si>
    <t>VFG</t>
  </si>
  <si>
    <t xml:space="preserve">JPJL,HHGI,WINS </t>
  </si>
  <si>
    <t>VI Group</t>
  </si>
  <si>
    <t xml:space="preserve">DURM, WINS </t>
  </si>
  <si>
    <t>Victory Corporation</t>
  </si>
  <si>
    <t>HHGI,SGSL,WDR,WINS</t>
  </si>
  <si>
    <t xml:space="preserve">VirtualInternet.net </t>
  </si>
  <si>
    <t>(Formerly Charriol Plc)</t>
  </si>
  <si>
    <t>Voss Net</t>
  </si>
  <si>
    <t>WML Group</t>
  </si>
  <si>
    <t>Weather Action Holdings</t>
  </si>
  <si>
    <t>Weeks Group</t>
  </si>
  <si>
    <t>West 175 Enterprises</t>
  </si>
  <si>
    <t>West Bromwich Albion</t>
  </si>
  <si>
    <t>Western Selection</t>
  </si>
  <si>
    <t xml:space="preserve"> MLSB,SCAP,WINS</t>
  </si>
  <si>
    <t>Westmount Energy</t>
  </si>
  <si>
    <t xml:space="preserve">Willington </t>
  </si>
  <si>
    <t>Wilmslow Group</t>
  </si>
  <si>
    <t>Winchester Entertainment</t>
  </si>
  <si>
    <t>(Formerly Winchester Multimedia)</t>
  </si>
  <si>
    <t>World Telecom</t>
  </si>
  <si>
    <t>Wynnstay Properties</t>
  </si>
  <si>
    <t>Xavier Computer Group</t>
  </si>
  <si>
    <t>BGMM,JPJL,RZH,WINS</t>
  </si>
  <si>
    <t>Yeoman Group</t>
  </si>
  <si>
    <t>Business sector descriptions can be found on the Trading by sector page</t>
  </si>
  <si>
    <t>Fixed interest</t>
  </si>
  <si>
    <t>Bowness Leisure Prf</t>
  </si>
  <si>
    <t>Heavitree Brewery 11.5% Prf</t>
  </si>
  <si>
    <t>Johnson Fry Fin 7% Ln 'A'</t>
  </si>
  <si>
    <t>Johnson Fry Fin 7% Ln 'B'</t>
  </si>
  <si>
    <t>Johnson Fry Fin 0% Ln 'C'</t>
  </si>
  <si>
    <t>Johnson Fry Fin 7% Ln 'D'</t>
  </si>
  <si>
    <t>Johnson Fry Fin 0% Ln 'E'</t>
  </si>
  <si>
    <t>Johnson Fry Fin 6.3% Ln 'F'</t>
  </si>
  <si>
    <t>Johnson Fry Fin 0% Ln 'G'</t>
  </si>
  <si>
    <t>Johnson Fry Fin 6.3% Ln 'H'</t>
  </si>
  <si>
    <t>Johnson Fry Fin 0% Ln 'I'</t>
  </si>
  <si>
    <t>Johnson Fry Fin 6.354% Ln 'J'</t>
  </si>
  <si>
    <t>Johnson Fry Fin 0% Ln 'K'</t>
  </si>
  <si>
    <t xml:space="preserve">Lon&amp;Edin Cnv Uns 7% Ln Stk </t>
  </si>
  <si>
    <t>Nat. Building Materials Conv.Pref.Sh.</t>
  </si>
  <si>
    <t>Trinity Care Prf</t>
  </si>
  <si>
    <t/>
  </si>
  <si>
    <t>Grand totals</t>
  </si>
  <si>
    <t>Equity trading by sector</t>
  </si>
  <si>
    <t xml:space="preserve"> </t>
  </si>
  <si>
    <t>Business sector</t>
  </si>
  <si>
    <t>Bargains</t>
  </si>
  <si>
    <t>Shares</t>
  </si>
  <si>
    <t>Capitalisation</t>
  </si>
  <si>
    <t>Companies</t>
  </si>
  <si>
    <t>Extractive Industries</t>
  </si>
  <si>
    <t>SEC_CLASSN</t>
  </si>
  <si>
    <t>Oil, Integrated</t>
  </si>
  <si>
    <t>EAU</t>
  </si>
  <si>
    <t>Oil Exploration &amp; Production</t>
  </si>
  <si>
    <t>Total Resources</t>
  </si>
  <si>
    <t>Construction</t>
  </si>
  <si>
    <t>Building Materials &amp; Merchants</t>
  </si>
  <si>
    <t>Chemicals</t>
  </si>
  <si>
    <t>Diversified Industrials</t>
  </si>
  <si>
    <t>Electronic &amp; Electrical Equipment</t>
  </si>
  <si>
    <t>Engineering</t>
  </si>
  <si>
    <t>Engineering, Vehicles</t>
  </si>
  <si>
    <t>Paper, Packaging &amp; Printing</t>
  </si>
  <si>
    <t>Total General Industrials</t>
  </si>
  <si>
    <t>Alcoholic Beverages</t>
  </si>
  <si>
    <t>Food Producers</t>
  </si>
  <si>
    <t>Household Goods &amp; Textiles</t>
  </si>
  <si>
    <t>Health Care</t>
  </si>
  <si>
    <t>Pharmaceuticals</t>
  </si>
  <si>
    <t>Tobacco</t>
  </si>
  <si>
    <t>Total Consumer Goods</t>
  </si>
  <si>
    <t>Distributors</t>
  </si>
  <si>
    <t>Leisure &amp; Hotels</t>
  </si>
  <si>
    <t>Media</t>
  </si>
  <si>
    <t>Retailers, Food</t>
  </si>
  <si>
    <t>Retailers, General</t>
  </si>
  <si>
    <t>Telecommunications</t>
  </si>
  <si>
    <t>Breweries, Pubs &amp; Restaurants</t>
  </si>
  <si>
    <t>Support Services</t>
  </si>
  <si>
    <t>Transport</t>
  </si>
  <si>
    <t>Total Services</t>
  </si>
  <si>
    <t>Electricity</t>
  </si>
  <si>
    <t>Gas Distribution</t>
  </si>
  <si>
    <t>Water</t>
  </si>
  <si>
    <t>Total Utilities</t>
  </si>
  <si>
    <t>Banks, Retail</t>
  </si>
  <si>
    <t>Insurance</t>
  </si>
  <si>
    <t>Life Assurance</t>
  </si>
  <si>
    <t>Other Financial</t>
  </si>
  <si>
    <t>Property</t>
  </si>
  <si>
    <t>Total Financials</t>
  </si>
  <si>
    <t>Investment Trusts</t>
  </si>
  <si>
    <t>Housing Income Investment Co's</t>
  </si>
  <si>
    <t>Open Ended Investment Co's</t>
  </si>
  <si>
    <t>Split Capital Investment Trusts</t>
  </si>
  <si>
    <t>Venture Capital Investment Trusts</t>
  </si>
  <si>
    <t>Total Investment Trusts</t>
  </si>
  <si>
    <t>Offshore Investment Co's &amp; Funds</t>
  </si>
  <si>
    <t>Currency Funds</t>
  </si>
  <si>
    <t>Other S.842 Investment Trusts</t>
  </si>
  <si>
    <t>Total Other Funds</t>
  </si>
  <si>
    <t>Grand Total Equities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</si>
  <si>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</si>
  <si>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</si>
  <si>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</si>
  <si>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</si>
  <si>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</si>
  <si>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</si>
  <si>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</si>
  <si>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</si>
  <si>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</si>
  <si>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</si>
  <si>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</si>
  <si>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APAX</t>
  </si>
  <si>
    <t>Apax Partners &amp; Co Capital Ltd</t>
  </si>
  <si>
    <t>BGMM</t>
  </si>
  <si>
    <t>Beeson Gregory Ltd</t>
  </si>
  <si>
    <t>BZWE</t>
  </si>
  <si>
    <t>Barclays de Zoete Wedd Securities Ltd</t>
  </si>
  <si>
    <t>CAZN</t>
  </si>
  <si>
    <t>Cazenove &amp; Co</t>
  </si>
  <si>
    <t>CLS</t>
  </si>
  <si>
    <t>Credit Lyonnais Securities</t>
  </si>
  <si>
    <t>CSCS</t>
  </si>
  <si>
    <t>Collins Stewart Ltd</t>
  </si>
  <si>
    <t>CSFS</t>
  </si>
  <si>
    <t>Credit Suisse First Boston</t>
  </si>
  <si>
    <t>DURM</t>
  </si>
  <si>
    <t>Durlacher Ltd</t>
  </si>
  <si>
    <t>HHGI</t>
  </si>
  <si>
    <t xml:space="preserve">Herzog Heine Geduld Intl </t>
  </si>
  <si>
    <t>HSBC</t>
  </si>
  <si>
    <t>HSBC Investment Bank</t>
  </si>
  <si>
    <t>JPJL</t>
  </si>
  <si>
    <t>JP Jenkins Ltd</t>
  </si>
  <si>
    <t>JPMS</t>
  </si>
  <si>
    <t>JP Morgan Securities Ltd</t>
  </si>
  <si>
    <t>MLSB</t>
  </si>
  <si>
    <t>Merrill Lynch International Ltd</t>
  </si>
  <si>
    <t>MOST</t>
  </si>
  <si>
    <t>Morgan Stanley Securities Ltd</t>
  </si>
  <si>
    <t>PEEL</t>
  </si>
  <si>
    <t>Peel, Hunt &amp; Co Ltd</t>
  </si>
  <si>
    <t>RAPH</t>
  </si>
  <si>
    <t>Raphael Zorn Hemsley</t>
  </si>
  <si>
    <t>RZH</t>
  </si>
  <si>
    <t>Raphael Zorn Hemsley Ltd</t>
  </si>
  <si>
    <t>SCAP</t>
  </si>
  <si>
    <t>Shore Capital Stockbrokers Ltd</t>
  </si>
  <si>
    <t>SGSL</t>
  </si>
  <si>
    <t>SG Securities (London) Ltd</t>
  </si>
  <si>
    <t>TEAM</t>
  </si>
  <si>
    <t>Teather &amp; Greenwood</t>
  </si>
  <si>
    <t>WDBM</t>
  </si>
  <si>
    <t>Williams de Broe</t>
  </si>
  <si>
    <t>WDR</t>
  </si>
  <si>
    <t>UBS AG</t>
  </si>
  <si>
    <t>WEST</t>
  </si>
  <si>
    <t>West LB Panmure Ltd</t>
  </si>
  <si>
    <t>Winterflood Securities Ltd</t>
  </si>
  <si>
    <t>Turnover, Market Capitalisation and No. of companies consist of companies where an equity has been admitted.</t>
  </si>
  <si>
    <t>FT-SE AIM index</t>
  </si>
  <si>
    <r>
      <t xml:space="preserve">First compiled 2/1/96 with an initial value of </t>
    </r>
    <r>
      <rPr>
        <sz val="10"/>
        <rFont val="Helvetica (PCL6)"/>
        <family val="2"/>
      </rPr>
      <t>1000.00.</t>
    </r>
  </si>
  <si>
    <t>Economic and Market Information Service</t>
  </si>
  <si>
    <t>All reasonable efforts have been made to ensure that the information in this document was correct at the time</t>
  </si>
  <si>
    <t>of publication. However, London Stock Exchange limited accepts no liability for decisions taken, or systems-related</t>
  </si>
  <si>
    <t>or other work carried out by any party based on this document.</t>
  </si>
  <si>
    <r>
      <t>ã</t>
    </r>
    <r>
      <rPr>
        <b/>
        <sz val="10"/>
        <rFont val="Helvetica (PCL6)"/>
        <family val="2"/>
      </rPr>
      <t xml:space="preserve"> 1998.  London Stock Exchange Limited.  London EC2N 1HP.</t>
    </r>
  </si>
  <si>
    <t>Registered in England and Wales No. 2075721   Telephone 0171 797 1000</t>
  </si>
  <si>
    <t>www.londonstockex.co.uk</t>
  </si>
  <si>
    <t xml:space="preserve">AIM, the London Stock Exchange logo, SEAQ, SEAQ International and SETS are trade marks of the </t>
  </si>
  <si>
    <t>London Stock Exchange Limited.</t>
  </si>
  <si>
    <t>FT-SE is a registered trademark of the London Stock Exchange Limited and the Financial Times Limited and is</t>
  </si>
  <si>
    <t>used by FTSE International Limited under licence.</t>
  </si>
  <si>
    <t>The FTSE indices are calculated by FTSE International Limited in conjunction with the Institute of Actuaries.</t>
  </si>
  <si>
    <r>
      <t>ã</t>
    </r>
    <r>
      <rPr>
        <b/>
        <sz val="10"/>
        <rFont val="Helvetica (PCL6)"/>
        <family val="2"/>
      </rPr>
      <t xml:space="preserve"> FTSE International Limited.  All rights reserved.</t>
    </r>
  </si>
  <si>
    <t>All copyright in the indices values and constituent lists vest in FTSE International Limited.</t>
  </si>
  <si>
    <t>Prepared by the London Stock Exchange's Research and Analysis unit.</t>
  </si>
  <si>
    <t>The AIM Market Statistics is a component of the Economic and Market Information service and is</t>
  </si>
  <si>
    <t>available via the London Stock Exchange's Research and Analysis Faxback service by dialing 0891 437054</t>
  </si>
  <si>
    <t>from your fax machine.  Calls cost 50p per minute at all times.</t>
  </si>
  <si>
    <t>To subscribe to the Economic and Market Information service call 0171 797 1079.</t>
  </si>
  <si>
    <t>For further information on AIM call the hotline 0171 797 4404.</t>
  </si>
  <si>
    <t>The London Stock Exchanges Research and Analysis unit undertakes research and statistical work for publication in the</t>
  </si>
  <si>
    <t>Economic and Market Information Service.  The service gives up-to-date, detailed statistics and</t>
  </si>
  <si>
    <t>research on the UK and international securities markets.</t>
  </si>
  <si>
    <t>Subscribers to the service will receive:</t>
  </si>
  <si>
    <t xml:space="preserve">The Primary and Secondary Market monthly fact sheets containing a wide range of comprehensive and </t>
  </si>
  <si>
    <t>timely statistics;</t>
  </si>
  <si>
    <t>The AIM monthly fact sheet, giving separate coverage of the AIM market;</t>
  </si>
  <si>
    <t>Monthly statistics from the Federation of European Stock Exchanges of equity, bond and derivative</t>
  </si>
  <si>
    <t>markets;</t>
  </si>
  <si>
    <t xml:space="preserve">The Faxback Service.  Subscribers can access the Primary, Secondary and AIM fact sheets at the beginning </t>
  </si>
  <si>
    <t>of each new month;</t>
  </si>
  <si>
    <t>Occasional papers on subjects such as member firms' financial performance;</t>
  </si>
  <si>
    <t>The London Stock Exchange annual Fact File, detailing the Exchange's markets and services.</t>
  </si>
  <si>
    <t>An annual subscription to the service is £80.00.  Subscriptions run from 1 April each year.</t>
  </si>
  <si>
    <t>To subscribe please call 0171 797 1079.</t>
  </si>
  <si>
    <r>
      <t>The FTSE</t>
    </r>
    <r>
      <rPr>
        <vertAlign val="superscript"/>
        <sz val="11"/>
        <color indexed="10"/>
        <rFont val="Symbol"/>
        <family val="1"/>
      </rPr>
      <t>â</t>
    </r>
    <r>
      <rPr>
        <vertAlign val="superscript"/>
        <sz val="11"/>
        <color indexed="10"/>
        <rFont val="Helvetica-Light"/>
        <family val="2"/>
      </rPr>
      <t xml:space="preserve"> </t>
    </r>
    <r>
      <rPr>
        <sz val="11"/>
        <color indexed="10"/>
        <rFont val="Helvetica-Light"/>
        <family val="2"/>
      </rPr>
      <t>Indices are calculated by FTSE International Limited in conjunction with the Institute of Actuaries.</t>
    </r>
  </si>
  <si>
    <r>
      <t xml:space="preserve"> </t>
    </r>
    <r>
      <rPr>
        <sz val="11"/>
        <color indexed="10"/>
        <rFont val="Symbol"/>
        <family val="1"/>
      </rPr>
      <t>ã</t>
    </r>
    <r>
      <rPr>
        <sz val="11"/>
        <color indexed="10"/>
        <rFont val="Helvetica-Light"/>
        <family val="2"/>
      </rPr>
      <t xml:space="preserve"> FTSE International Limited. All rights reserved.</t>
    </r>
  </si>
  <si>
    <t>All copyright in the indices values and constituent lists vests in FTSE International Limited.</t>
  </si>
  <si>
    <r>
      <t xml:space="preserve"> "FTSE</t>
    </r>
    <r>
      <rPr>
        <vertAlign val="superscript"/>
        <sz val="11"/>
        <color indexed="10"/>
        <rFont val="Symbol"/>
        <family val="1"/>
      </rPr>
      <t>â</t>
    </r>
    <r>
      <rPr>
        <sz val="11"/>
        <color indexed="10"/>
        <rFont val="Helvetica-Light"/>
        <family val="2"/>
      </rPr>
      <t>" is a registered trade mark of the London Stock Exchange Limited and the</t>
    </r>
  </si>
  <si>
    <t>Financial Times Ltd and are used by FTSE International Limited under license.</t>
  </si>
  <si>
    <t>Every effort has been made to ensure that the information given in this publication is accurate,</t>
  </si>
  <si>
    <t>but no responsibility can be accepted for errors or omissions.</t>
  </si>
  <si>
    <t>Prepared by the Research and Analysis department.  For further information on AIM call the hotline 0171 797 4404.</t>
  </si>
  <si>
    <t xml:space="preserve">Artisan(Uk) </t>
  </si>
  <si>
    <t xml:space="preserve">  -  </t>
  </si>
  <si>
    <t>4</t>
  </si>
  <si>
    <t xml:space="preserve">Ask Central </t>
  </si>
  <si>
    <t>Exercise Of Options</t>
  </si>
  <si>
    <t xml:space="preserve">Card Clear </t>
  </si>
  <si>
    <t>6.25</t>
  </si>
  <si>
    <t xml:space="preserve">Carlisle Hldgs </t>
  </si>
  <si>
    <t>Exchange Offer</t>
  </si>
  <si>
    <t>Exercise Of Warrants</t>
  </si>
  <si>
    <t>10.57</t>
  </si>
  <si>
    <t>Further Issues</t>
  </si>
  <si>
    <t xml:space="preserve">Enterprise </t>
  </si>
  <si>
    <t>85</t>
  </si>
  <si>
    <t xml:space="preserve">Eurasia Mining </t>
  </si>
  <si>
    <t>Sub-Division</t>
  </si>
  <si>
    <t>1 - 1</t>
  </si>
  <si>
    <t xml:space="preserve">Formscan </t>
  </si>
  <si>
    <t>Vendor Consideration</t>
  </si>
  <si>
    <t xml:space="preserve">Guiton Group </t>
  </si>
  <si>
    <t xml:space="preserve">Highams Systems Services Group </t>
  </si>
  <si>
    <t>10</t>
  </si>
  <si>
    <t xml:space="preserve">Independent Energy Hldgs </t>
  </si>
  <si>
    <t>100</t>
  </si>
  <si>
    <t xml:space="preserve">Intelligent Environments Group </t>
  </si>
  <si>
    <t xml:space="preserve">Internet Technology Group </t>
  </si>
  <si>
    <t xml:space="preserve">Majestic Wine </t>
  </si>
  <si>
    <t xml:space="preserve">Netcall </t>
  </si>
  <si>
    <t xml:space="preserve">Newmark Technology Group </t>
  </si>
  <si>
    <t>7</t>
  </si>
  <si>
    <t xml:space="preserve">Policy Master Group </t>
  </si>
  <si>
    <t xml:space="preserve">Premier Asset Management </t>
  </si>
  <si>
    <t xml:space="preserve">Razorback Vehicles Corp Ltd </t>
  </si>
  <si>
    <t>103.46</t>
  </si>
  <si>
    <t xml:space="preserve">Sira Business Services </t>
  </si>
  <si>
    <t>3</t>
  </si>
  <si>
    <t>Offer For Subscription</t>
  </si>
  <si>
    <t>50</t>
  </si>
  <si>
    <t xml:space="preserve">Trinity Care </t>
  </si>
  <si>
    <t>Conversion</t>
  </si>
  <si>
    <t>Capitalisation In Lieu Of Dividend</t>
  </si>
  <si>
    <t>1 - 86</t>
  </si>
  <si>
    <t xml:space="preserve">Virtualinternet.Net Plc </t>
  </si>
  <si>
    <t>Issue Of Warrants</t>
  </si>
  <si>
    <t>1 - 10</t>
  </si>
  <si>
    <t xml:space="preserve">Winchester Multimedia </t>
  </si>
  <si>
    <t>66</t>
  </si>
  <si>
    <t>33 further issues</t>
  </si>
  <si>
    <t xml:space="preserve">Virtualinternet.Net Plc Wts </t>
  </si>
  <si>
    <t>'A' Ltd Vtg Ord</t>
  </si>
</sst>
</file>

<file path=xl/styles.xml><?xml version="1.0" encoding="utf-8"?>
<styleSheet xmlns="http://schemas.openxmlformats.org/spreadsheetml/2006/main">
  <numFmts count="9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0.0%"/>
    <numFmt numFmtId="174" formatCode="0.000"/>
    <numFmt numFmtId="175" formatCode="0000000"/>
    <numFmt numFmtId="176" formatCode="_-* #,##0.0_-;\-* #,##0.0_-;_-* &quot;-&quot;??_-;_-@_-"/>
    <numFmt numFmtId="177" formatCode="_-* #,##0_-;\-* #,##0_-;_-* &quot;-&quot;??_-;_-@_-"/>
    <numFmt numFmtId="178" formatCode="00\-00"/>
    <numFmt numFmtId="179" formatCode="mmmm\ yy"/>
    <numFmt numFmtId="180" formatCode="#,##0.0"/>
    <numFmt numFmtId="181" formatCode="#,##0.000"/>
    <numFmt numFmtId="182" formatCode="0.0"/>
    <numFmt numFmtId="183" formatCode="_-* #,##0.000_-;\-* #,##0.000_-;_-* &quot;-&quot;??_-;_-@_-"/>
    <numFmt numFmtId="184" formatCode="_-* #,##0.0000_-;\-* #,##0.0000_-;_-* &quot;-&quot;??_-;_-@_-"/>
    <numFmt numFmtId="185" formatCode="yyyy\-mm\-dd\ hh:mm:ss\.ss"/>
    <numFmt numFmtId="186" formatCode="#,##0.0000"/>
    <numFmt numFmtId="187" formatCode="#,##0.00000"/>
    <numFmt numFmtId="188" formatCode="0.00000"/>
    <numFmt numFmtId="189" formatCode="0.0000"/>
    <numFmt numFmtId="190" formatCode="#,##0.000000"/>
    <numFmt numFmtId="191" formatCode="#,##0.0000000"/>
    <numFmt numFmtId="192" formatCode="dd/m/yy"/>
    <numFmt numFmtId="193" formatCode="\+0.00%;\-0.00%"/>
    <numFmt numFmtId="194" formatCode="#,##0.00000000"/>
    <numFmt numFmtId="195" formatCode="#,##0.000000000"/>
    <numFmt numFmtId="196" formatCode="#,##0.0000000000"/>
    <numFmt numFmtId="197" formatCode="#,##0.00000000000"/>
    <numFmt numFmtId="198" formatCode="d/m/yy"/>
    <numFmt numFmtId="199" formatCode="0.000000"/>
    <numFmt numFmtId="200" formatCode="#,##0.0;\-#,##0.0"/>
    <numFmt numFmtId="201" formatCode="0.0000000"/>
    <numFmt numFmtId="202" formatCode="\(000\)"/>
    <numFmt numFmtId="203" formatCode="#,##0.0;[Red]\-#,##0.0"/>
    <numFmt numFmtId="204" formatCode="d\.m\.yy"/>
    <numFmt numFmtId="205" formatCode="0,000"/>
    <numFmt numFmtId="206" formatCode="\+0.0%\ ;\ \-0.0%"/>
    <numFmt numFmtId="207" formatCode="\+0.0\ ;\ \-0.0"/>
    <numFmt numFmtId="208" formatCode="\+0.0;\-0.0"/>
    <numFmt numFmtId="209" formatCode="\+0.0;\ \-0.0"/>
    <numFmt numFmtId="210" formatCode="\+0"/>
    <numFmt numFmtId="211" formatCode="0\-000\-000"/>
    <numFmt numFmtId="212" formatCode="0.000%"/>
    <numFmt numFmtId="213" formatCode="&quot;£&quot;#,##0.0000"/>
    <numFmt numFmtId="214" formatCode="000"/>
    <numFmt numFmtId="215" formatCode="_(* #,##0.0_);_(* \(#,##0.0\);_(* &quot;-&quot;??_);_(@_)"/>
    <numFmt numFmtId="216" formatCode="_(* #,##0_);_(* \(#,##0\);_(* &quot;-&quot;??_);_(@_)"/>
    <numFmt numFmtId="217" formatCode="d/m"/>
    <numFmt numFmtId="218" formatCode="0.00000000"/>
    <numFmt numFmtId="219" formatCode="dd\ mmmm\ yyyy"/>
    <numFmt numFmtId="220" formatCode="#,##0_);\(#,##0\)"/>
    <numFmt numFmtId="221" formatCode="#,##0_);[Red]\(#,##0\)"/>
    <numFmt numFmtId="222" formatCode="#,##0.00_);\(#,##0.00\)"/>
    <numFmt numFmtId="223" formatCode="#,##0.00_);[Red]\(#,##0.00\)"/>
    <numFmt numFmtId="224" formatCode="m/d/yy"/>
    <numFmt numFmtId="225" formatCode="d\-mmm\-yy"/>
    <numFmt numFmtId="226" formatCode="d\-mmm"/>
    <numFmt numFmtId="227" formatCode="h:mm"/>
    <numFmt numFmtId="228" formatCode="h:mm:ss"/>
    <numFmt numFmtId="229" formatCode="m/d/yy\ h:mm"/>
    <numFmt numFmtId="230" formatCode="#,##0.0_);\(#,##0.0\)"/>
    <numFmt numFmtId="231" formatCode="#,##0.000_);\(#,##0.000\)"/>
    <numFmt numFmtId="232" formatCode="mmmm\-yy"/>
    <numFmt numFmtId="233" formatCode="mmmm"/>
    <numFmt numFmtId="234" formatCode="dd\-mm"/>
    <numFmt numFmtId="235" formatCode="mm\-yy"/>
    <numFmt numFmtId="236" formatCode="dd/mm"/>
    <numFmt numFmtId="237" formatCode="d/mm"/>
    <numFmt numFmtId="238" formatCode="yyyy"/>
    <numFmt numFmtId="239" formatCode="\+0.00%\,\-0.00%"/>
    <numFmt numFmtId="240" formatCode="mmm"/>
    <numFmt numFmtId="241" formatCode="\+0.0%;\-0.0%"/>
    <numFmt numFmtId="242" formatCode="\+0;\-0"/>
    <numFmt numFmtId="243" formatCode="d"/>
    <numFmt numFmtId="244" formatCode="\+0.00;\-0.00"/>
    <numFmt numFmtId="245" formatCode="\(00\)"/>
    <numFmt numFmtId="246" formatCode="#,##0;[Red]\(#,##0\)"/>
    <numFmt numFmtId="247" formatCode="dd/mm/yy"/>
  </numFmts>
  <fonts count="10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b/>
      <sz val="8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sz val="11"/>
      <name val="Arial"/>
      <family val="0"/>
    </font>
    <font>
      <b/>
      <sz val="20"/>
      <name val="Helvetica"/>
      <family val="0"/>
    </font>
    <font>
      <b/>
      <i/>
      <sz val="20"/>
      <name val="Bodoni"/>
      <family val="1"/>
    </font>
    <font>
      <b/>
      <i/>
      <sz val="30"/>
      <name val="Bodoni"/>
      <family val="1"/>
    </font>
    <font>
      <b/>
      <sz val="12"/>
      <name val="Helvetica"/>
      <family val="0"/>
    </font>
    <font>
      <sz val="14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28"/>
      <name val="Helvetica"/>
      <family val="0"/>
    </font>
    <font>
      <sz val="9"/>
      <name val="Helvetica-Light"/>
      <family val="2"/>
    </font>
    <font>
      <sz val="10"/>
      <name val="Helvetica-Light"/>
      <family val="2"/>
    </font>
    <font>
      <sz val="8"/>
      <name val="Helvetica-Black"/>
      <family val="0"/>
    </font>
    <font>
      <i/>
      <sz val="20"/>
      <name val="Bodoni"/>
      <family val="1"/>
    </font>
    <font>
      <sz val="14"/>
      <name val="Helvetica-Light"/>
      <family val="2"/>
    </font>
    <font>
      <b/>
      <sz val="9"/>
      <name val="Helvetica-Light"/>
      <family val="2"/>
    </font>
    <font>
      <sz val="11"/>
      <name val="Helvetica-Black"/>
      <family val="0"/>
    </font>
    <font>
      <i/>
      <sz val="10"/>
      <color indexed="10"/>
      <name val="Arial"/>
      <family val="0"/>
    </font>
    <font>
      <i/>
      <sz val="9"/>
      <color indexed="10"/>
      <name val="Helvetica"/>
      <family val="2"/>
    </font>
    <font>
      <sz val="9"/>
      <color indexed="12"/>
      <name val="Helvetica"/>
      <family val="2"/>
    </font>
    <font>
      <sz val="10"/>
      <color indexed="10"/>
      <name val="Arial"/>
      <family val="2"/>
    </font>
    <font>
      <b/>
      <sz val="10"/>
      <name val="Helvetica"/>
      <family val="2"/>
    </font>
    <font>
      <sz val="12"/>
      <name val="Helvetica-Light"/>
      <family val="2"/>
    </font>
    <font>
      <sz val="12"/>
      <name val="Helvetica"/>
      <family val="2"/>
    </font>
    <font>
      <sz val="12"/>
      <color indexed="12"/>
      <name val="Helvetica"/>
      <family val="2"/>
    </font>
    <font>
      <sz val="12"/>
      <name val="Arial"/>
      <family val="0"/>
    </font>
    <font>
      <sz val="9"/>
      <color indexed="8"/>
      <name val="Helvetica-Light"/>
      <family val="2"/>
    </font>
    <font>
      <sz val="11"/>
      <color indexed="10"/>
      <name val="Arial"/>
      <family val="2"/>
    </font>
    <font>
      <sz val="8"/>
      <name val="Helvetica"/>
      <family val="2"/>
    </font>
    <font>
      <sz val="11"/>
      <name val="Helvetica"/>
      <family val="2"/>
    </font>
    <font>
      <b/>
      <sz val="8"/>
      <color indexed="32"/>
      <name val="Helvetica"/>
      <family val="2"/>
    </font>
    <font>
      <b/>
      <sz val="9"/>
      <color indexed="32"/>
      <name val="Helvetica"/>
      <family val="2"/>
    </font>
    <font>
      <b/>
      <sz val="8"/>
      <name val="Arial"/>
      <family val="0"/>
    </font>
    <font>
      <b/>
      <sz val="8"/>
      <color indexed="10"/>
      <name val="Arial"/>
      <family val="2"/>
    </font>
    <font>
      <b/>
      <sz val="8"/>
      <name val="Helvetica-Light"/>
      <family val="2"/>
    </font>
    <font>
      <b/>
      <sz val="8"/>
      <color indexed="8"/>
      <name val="Helvetica"/>
      <family val="2"/>
    </font>
    <font>
      <sz val="9"/>
      <color indexed="8"/>
      <name val="Helvetica"/>
      <family val="2"/>
    </font>
    <font>
      <sz val="8"/>
      <name val="Arial"/>
      <family val="2"/>
    </font>
    <font>
      <b/>
      <sz val="20"/>
      <name val="Arial"/>
      <family val="0"/>
    </font>
    <font>
      <sz val="11"/>
      <name val="Helvetica-Light"/>
      <family val="2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9"/>
      <color indexed="10"/>
      <name val="Helvetica-Light"/>
      <family val="2"/>
    </font>
    <font>
      <sz val="10"/>
      <color indexed="10"/>
      <name val="Helvetica-Light"/>
      <family val="2"/>
    </font>
    <font>
      <sz val="9"/>
      <color indexed="10"/>
      <name val="Helvetica"/>
      <family val="2"/>
    </font>
    <font>
      <sz val="10"/>
      <color indexed="8"/>
      <name val="Helvetica-Light"/>
      <family val="2"/>
    </font>
    <font>
      <sz val="10"/>
      <name val="Helv"/>
      <family val="0"/>
    </font>
    <font>
      <sz val="10"/>
      <name val="Times New Roman"/>
      <family val="0"/>
    </font>
    <font>
      <sz val="10"/>
      <name val="Courier"/>
      <family val="0"/>
    </font>
    <font>
      <sz val="10"/>
      <name val="MS Sans Serif"/>
      <family val="0"/>
    </font>
    <font>
      <b/>
      <sz val="10"/>
      <name val="Helvetica-Light"/>
      <family val="0"/>
    </font>
    <font>
      <b/>
      <sz val="10"/>
      <color indexed="10"/>
      <name val="Arial"/>
      <family val="2"/>
    </font>
    <font>
      <b/>
      <i/>
      <sz val="24"/>
      <name val="Bodoni"/>
      <family val="0"/>
    </font>
    <font>
      <sz val="16"/>
      <name val="Helv"/>
      <family val="0"/>
    </font>
    <font>
      <b/>
      <i/>
      <sz val="16"/>
      <name val="Bodoni"/>
      <family val="0"/>
    </font>
    <font>
      <b/>
      <sz val="8"/>
      <color indexed="8"/>
      <name val="MS Sans Serif"/>
      <family val="0"/>
    </font>
    <font>
      <b/>
      <sz val="9"/>
      <color indexed="10"/>
      <name val="Helvetica"/>
      <family val="2"/>
    </font>
    <font>
      <sz val="11"/>
      <color indexed="10"/>
      <name val="Helvetica-Light"/>
      <family val="2"/>
    </font>
    <font>
      <vertAlign val="superscript"/>
      <sz val="11"/>
      <color indexed="10"/>
      <name val="Symbol"/>
      <family val="1"/>
    </font>
    <font>
      <vertAlign val="superscript"/>
      <sz val="11"/>
      <color indexed="10"/>
      <name val="Helvetica-Light"/>
      <family val="2"/>
    </font>
    <font>
      <sz val="11"/>
      <color indexed="10"/>
      <name val="Symbol"/>
      <family val="1"/>
    </font>
    <font>
      <b/>
      <sz val="8"/>
      <color indexed="20"/>
      <name val="MS Sans Serif"/>
      <family val="0"/>
    </font>
    <font>
      <sz val="10"/>
      <color indexed="20"/>
      <name val="Arial"/>
      <family val="0"/>
    </font>
    <font>
      <b/>
      <sz val="9"/>
      <color indexed="20"/>
      <name val="Helvetica"/>
      <family val="0"/>
    </font>
    <font>
      <sz val="9"/>
      <color indexed="20"/>
      <name val="Helvetica"/>
      <family val="2"/>
    </font>
    <font>
      <b/>
      <sz val="10"/>
      <name val="Symbol"/>
      <family val="1"/>
    </font>
    <font>
      <sz val="9"/>
      <color indexed="56"/>
      <name val="Helvetica"/>
      <family val="2"/>
    </font>
    <font>
      <sz val="8"/>
      <color indexed="8"/>
      <name val="Arial"/>
      <family val="0"/>
    </font>
    <font>
      <sz val="10"/>
      <color indexed="8"/>
      <name val="MS Sans Serif"/>
      <family val="0"/>
    </font>
    <font>
      <sz val="8.5"/>
      <name val="Helvetica"/>
      <family val="2"/>
    </font>
    <font>
      <b/>
      <sz val="11"/>
      <color indexed="14"/>
      <name val="Helvetica-Light"/>
      <family val="0"/>
    </font>
    <font>
      <sz val="10"/>
      <color indexed="12"/>
      <name val="Arial"/>
      <family val="0"/>
    </font>
    <font>
      <b/>
      <sz val="9"/>
      <color indexed="12"/>
      <name val="Helvetica"/>
      <family val="0"/>
    </font>
    <font>
      <b/>
      <sz val="9"/>
      <name val="Helvetica (PCL6)"/>
      <family val="2"/>
    </font>
    <font>
      <sz val="9"/>
      <name val="Helvetica (PCL6)"/>
      <family val="2"/>
    </font>
    <font>
      <sz val="9"/>
      <color indexed="12"/>
      <name val="Helvetica (PCL6)"/>
      <family val="2"/>
    </font>
    <font>
      <sz val="9"/>
      <color indexed="10"/>
      <name val="Helvetica (PCL6)"/>
      <family val="2"/>
    </font>
    <font>
      <sz val="9"/>
      <color indexed="32"/>
      <name val="Helvetica (PCL6)"/>
      <family val="2"/>
    </font>
    <font>
      <sz val="10"/>
      <name val="Helvetica (PCL6)"/>
      <family val="2"/>
    </font>
    <font>
      <sz val="9"/>
      <color indexed="8"/>
      <name val="Helvetica (PCL6)"/>
      <family val="2"/>
    </font>
    <font>
      <b/>
      <i/>
      <sz val="14"/>
      <name val="Helvetica (PCL6)"/>
      <family val="2"/>
    </font>
    <font>
      <b/>
      <sz val="8"/>
      <name val="Helvetica (PCL6)"/>
      <family val="2"/>
    </font>
    <font>
      <sz val="10"/>
      <color indexed="10"/>
      <name val="Helvetica (PCL6)"/>
      <family val="2"/>
    </font>
    <font>
      <b/>
      <sz val="10"/>
      <name val="Helvetica (PCL6)"/>
      <family val="2"/>
    </font>
    <font>
      <sz val="8"/>
      <name val="Helvetica (PCL6)"/>
      <family val="2"/>
    </font>
    <font>
      <i/>
      <sz val="8"/>
      <color indexed="10"/>
      <name val="Helvetica"/>
      <family val="2"/>
    </font>
    <font>
      <sz val="8"/>
      <color indexed="8"/>
      <name val="Helvetica (PCL6)"/>
      <family val="2"/>
    </font>
    <font>
      <i/>
      <sz val="8"/>
      <color indexed="10"/>
      <name val="Helvetica (PCL6)"/>
      <family val="2"/>
    </font>
    <font>
      <sz val="16"/>
      <name val="Helvetica (PCL6)"/>
      <family val="2"/>
    </font>
    <font>
      <b/>
      <sz val="8"/>
      <color indexed="8"/>
      <name val="Helvetica (PCL6)"/>
      <family val="2"/>
    </font>
    <font>
      <b/>
      <sz val="10"/>
      <color indexed="8"/>
      <name val="Helvetica (PCL6)"/>
      <family val="2"/>
    </font>
    <font>
      <sz val="11"/>
      <name val="Helvetica (PCL6)"/>
      <family val="2"/>
    </font>
    <font>
      <b/>
      <sz val="11"/>
      <name val="Helvetica (PCL6)"/>
      <family val="2"/>
    </font>
    <font>
      <b/>
      <sz val="20"/>
      <color indexed="8"/>
      <name val="Helvetica (PCL6)"/>
      <family val="2"/>
    </font>
    <font>
      <sz val="11"/>
      <name val="Helvetica Black"/>
      <family val="0"/>
    </font>
    <font>
      <i/>
      <sz val="9"/>
      <color indexed="10"/>
      <name val="Helvetica (PCL6)"/>
      <family val="2"/>
    </font>
    <font>
      <sz val="10"/>
      <color indexed="8"/>
      <name val="Helvetica (PCL6)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mediumGray">
        <fgColor indexed="9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4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5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74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5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4" fillId="0" borderId="0" applyFon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75" fillId="0" borderId="0">
      <alignment/>
      <protection/>
    </xf>
    <xf numFmtId="0" fontId="56" fillId="0" borderId="0">
      <alignment/>
      <protection/>
    </xf>
    <xf numFmtId="9" fontId="0" fillId="0" borderId="0" applyFont="0" applyFill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2" fillId="0" borderId="0" xfId="0" applyFont="1" applyAlignment="1">
      <alignment/>
    </xf>
    <xf numFmtId="1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177" fontId="6" fillId="0" borderId="0" xfId="15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77" fontId="7" fillId="0" borderId="0" xfId="15" applyNumberFormat="1" applyFont="1" applyAlignment="1">
      <alignment horizontal="right"/>
    </xf>
    <xf numFmtId="0" fontId="6" fillId="0" borderId="1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177" fontId="5" fillId="0" borderId="0" xfId="15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177" fontId="7" fillId="0" borderId="1" xfId="15" applyNumberFormat="1" applyFont="1" applyBorder="1" applyAlignment="1">
      <alignment horizontal="right"/>
    </xf>
    <xf numFmtId="177" fontId="6" fillId="0" borderId="0" xfId="15" applyNumberFormat="1" applyFont="1" applyBorder="1" applyAlignment="1">
      <alignment horizontal="right"/>
    </xf>
    <xf numFmtId="177" fontId="7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7" fontId="1" fillId="0" borderId="0" xfId="15" applyNumberFormat="1" applyFont="1" applyAlignment="1">
      <alignment/>
    </xf>
    <xf numFmtId="0" fontId="14" fillId="0" borderId="0" xfId="0" applyFont="1" applyAlignment="1">
      <alignment/>
    </xf>
    <xf numFmtId="174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7" fillId="0" borderId="1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1" xfId="15" applyNumberFormat="1" applyFont="1" applyBorder="1" applyAlignment="1">
      <alignment horizontal="centerContinuous"/>
    </xf>
    <xf numFmtId="3" fontId="7" fillId="0" borderId="0" xfId="15" applyNumberFormat="1" applyFont="1" applyBorder="1" applyAlignment="1">
      <alignment horizontal="right"/>
    </xf>
    <xf numFmtId="3" fontId="7" fillId="0" borderId="1" xfId="15" applyNumberFormat="1" applyFont="1" applyBorder="1" applyAlignment="1">
      <alignment horizontal="right"/>
    </xf>
    <xf numFmtId="3" fontId="6" fillId="0" borderId="0" xfId="15" applyNumberFormat="1" applyFont="1" applyAlignment="1">
      <alignment horizontal="right"/>
    </xf>
    <xf numFmtId="0" fontId="1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7" fillId="0" borderId="1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8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right"/>
    </xf>
    <xf numFmtId="14" fontId="17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174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21" fillId="0" borderId="0" xfId="0" applyNumberFormat="1" applyFont="1" applyAlignment="1">
      <alignment horizontal="right"/>
    </xf>
    <xf numFmtId="181" fontId="17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177" fontId="0" fillId="0" borderId="0" xfId="15" applyNumberFormat="1" applyAlignment="1">
      <alignment/>
    </xf>
    <xf numFmtId="177" fontId="0" fillId="0" borderId="0" xfId="15" applyNumberFormat="1" applyBorder="1" applyAlignment="1">
      <alignment/>
    </xf>
    <xf numFmtId="0" fontId="15" fillId="0" borderId="0" xfId="0" applyFont="1" applyAlignment="1">
      <alignment/>
    </xf>
    <xf numFmtId="177" fontId="17" fillId="0" borderId="0" xfId="15" applyNumberFormat="1" applyFont="1" applyAlignment="1">
      <alignment/>
    </xf>
    <xf numFmtId="174" fontId="6" fillId="0" borderId="0" xfId="0" applyNumberFormat="1" applyFont="1" applyAlignment="1">
      <alignment horizontal="right"/>
    </xf>
    <xf numFmtId="181" fontId="0" fillId="0" borderId="0" xfId="0" applyNumberFormat="1" applyAlignment="1">
      <alignment/>
    </xf>
    <xf numFmtId="181" fontId="0" fillId="0" borderId="1" xfId="0" applyNumberFormat="1" applyBorder="1" applyAlignment="1">
      <alignment/>
    </xf>
    <xf numFmtId="181" fontId="4" fillId="0" borderId="0" xfId="0" applyNumberFormat="1" applyFont="1" applyAlignment="1">
      <alignment/>
    </xf>
    <xf numFmtId="181" fontId="5" fillId="0" borderId="0" xfId="0" applyNumberFormat="1" applyFont="1" applyAlignment="1">
      <alignment horizontal="right"/>
    </xf>
    <xf numFmtId="181" fontId="5" fillId="0" borderId="1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 wrapText="1"/>
    </xf>
    <xf numFmtId="181" fontId="18" fillId="0" borderId="0" xfId="0" applyNumberFormat="1" applyFont="1" applyAlignment="1">
      <alignment/>
    </xf>
    <xf numFmtId="181" fontId="6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right"/>
    </xf>
    <xf numFmtId="181" fontId="17" fillId="0" borderId="0" xfId="0" applyNumberFormat="1" applyFont="1" applyAlignment="1">
      <alignment/>
    </xf>
    <xf numFmtId="181" fontId="7" fillId="0" borderId="0" xfId="0" applyNumberFormat="1" applyFont="1" applyAlignment="1">
      <alignment horizontal="right"/>
    </xf>
    <xf numFmtId="181" fontId="1" fillId="0" borderId="0" xfId="0" applyNumberFormat="1" applyFont="1" applyAlignment="1">
      <alignment/>
    </xf>
    <xf numFmtId="181" fontId="1" fillId="0" borderId="1" xfId="0" applyNumberFormat="1" applyFont="1" applyBorder="1" applyAlignment="1">
      <alignment/>
    </xf>
    <xf numFmtId="181" fontId="5" fillId="0" borderId="0" xfId="0" applyNumberFormat="1" applyFont="1" applyAlignment="1">
      <alignment horizontal="left"/>
    </xf>
    <xf numFmtId="181" fontId="5" fillId="0" borderId="1" xfId="0" applyNumberFormat="1" applyFont="1" applyBorder="1" applyAlignment="1">
      <alignment horizontal="centerContinuous"/>
    </xf>
    <xf numFmtId="181" fontId="6" fillId="0" borderId="0" xfId="15" applyNumberFormat="1" applyFont="1" applyBorder="1" applyAlignment="1">
      <alignment horizontal="right"/>
    </xf>
    <xf numFmtId="181" fontId="4" fillId="0" borderId="0" xfId="0" applyNumberFormat="1" applyFont="1" applyAlignment="1">
      <alignment horizontal="centerContinuous"/>
    </xf>
    <xf numFmtId="3" fontId="17" fillId="0" borderId="0" xfId="15" applyNumberFormat="1" applyFont="1" applyBorder="1" applyAlignment="1">
      <alignment horizontal="right"/>
    </xf>
    <xf numFmtId="181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81" fontId="24" fillId="0" borderId="0" xfId="0" applyNumberFormat="1" applyFont="1" applyAlignment="1">
      <alignment/>
    </xf>
    <xf numFmtId="181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3" fontId="6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Border="1" applyAlignment="1">
      <alignment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/>
    </xf>
    <xf numFmtId="3" fontId="26" fillId="0" borderId="0" xfId="15" applyNumberFormat="1" applyFont="1" applyAlignment="1">
      <alignment/>
    </xf>
    <xf numFmtId="0" fontId="25" fillId="0" borderId="1" xfId="0" applyFont="1" applyBorder="1" applyAlignment="1">
      <alignment horizontal="right"/>
    </xf>
    <xf numFmtId="181" fontId="25" fillId="0" borderId="1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3" fontId="17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3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181" fontId="28" fillId="0" borderId="0" xfId="0" applyNumberFormat="1" applyFont="1" applyBorder="1" applyAlignment="1">
      <alignment horizontal="right"/>
    </xf>
    <xf numFmtId="182" fontId="6" fillId="0" borderId="0" xfId="15" applyNumberFormat="1" applyFont="1" applyAlignment="1">
      <alignment/>
    </xf>
    <xf numFmtId="182" fontId="6" fillId="0" borderId="0" xfId="0" applyNumberFormat="1" applyFont="1" applyAlignment="1">
      <alignment/>
    </xf>
    <xf numFmtId="182" fontId="0" fillId="0" borderId="0" xfId="0" applyNumberFormat="1" applyBorder="1" applyAlignment="1">
      <alignment/>
    </xf>
    <xf numFmtId="3" fontId="30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74" fontId="29" fillId="0" borderId="0" xfId="0" applyNumberFormat="1" applyFont="1" applyAlignment="1">
      <alignment horizontal="right"/>
    </xf>
    <xf numFmtId="3" fontId="30" fillId="0" borderId="0" xfId="15" applyNumberFormat="1" applyFont="1" applyAlignment="1">
      <alignment horizontal="right"/>
    </xf>
    <xf numFmtId="2" fontId="30" fillId="0" borderId="0" xfId="0" applyNumberFormat="1" applyFont="1" applyAlignment="1">
      <alignment/>
    </xf>
    <xf numFmtId="182" fontId="31" fillId="0" borderId="0" xfId="15" applyNumberFormat="1" applyFont="1" applyAlignment="1">
      <alignment/>
    </xf>
    <xf numFmtId="182" fontId="30" fillId="0" borderId="0" xfId="15" applyNumberFormat="1" applyFont="1" applyAlignment="1">
      <alignment horizontal="right"/>
    </xf>
    <xf numFmtId="3" fontId="32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92" fontId="37" fillId="0" borderId="1" xfId="0" applyNumberFormat="1" applyFont="1" applyBorder="1" applyAlignment="1">
      <alignment horizontal="right"/>
    </xf>
    <xf numFmtId="192" fontId="38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7" fontId="6" fillId="0" borderId="1" xfId="15" applyNumberFormat="1" applyFont="1" applyBorder="1" applyAlignment="1">
      <alignment/>
    </xf>
    <xf numFmtId="182" fontId="36" fillId="0" borderId="0" xfId="15" applyNumberFormat="1" applyFont="1" applyAlignment="1">
      <alignment horizontal="right"/>
    </xf>
    <xf numFmtId="174" fontId="3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39" fillId="0" borderId="0" xfId="0" applyFont="1" applyAlignment="1">
      <alignment/>
    </xf>
    <xf numFmtId="198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right"/>
    </xf>
    <xf numFmtId="174" fontId="17" fillId="0" borderId="0" xfId="15" applyNumberFormat="1" applyFont="1" applyAlignment="1">
      <alignment horizontal="right"/>
    </xf>
    <xf numFmtId="0" fontId="40" fillId="0" borderId="0" xfId="0" applyFont="1" applyAlignment="1">
      <alignment/>
    </xf>
    <xf numFmtId="183" fontId="0" fillId="0" borderId="0" xfId="15" applyNumberFormat="1" applyAlignment="1">
      <alignment/>
    </xf>
    <xf numFmtId="0" fontId="6" fillId="0" borderId="0" xfId="0" applyFont="1" applyBorder="1" applyAlignment="1">
      <alignment/>
    </xf>
    <xf numFmtId="0" fontId="41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81" fontId="33" fillId="0" borderId="0" xfId="0" applyNumberFormat="1" applyFont="1" applyAlignment="1">
      <alignment horizontal="left"/>
    </xf>
    <xf numFmtId="0" fontId="42" fillId="0" borderId="0" xfId="0" applyFont="1" applyBorder="1" applyAlignment="1">
      <alignment horizontal="right"/>
    </xf>
    <xf numFmtId="179" fontId="42" fillId="0" borderId="0" xfId="0" applyNumberFormat="1" applyFont="1" applyAlignment="1">
      <alignment horizontal="right"/>
    </xf>
    <xf numFmtId="181" fontId="0" fillId="0" borderId="0" xfId="0" applyNumberFormat="1" applyAlignment="1">
      <alignment horizontal="centerContinuous"/>
    </xf>
    <xf numFmtId="1" fontId="1" fillId="0" borderId="0" xfId="0" applyNumberFormat="1" applyFont="1" applyAlignment="1">
      <alignment horizontal="center"/>
    </xf>
    <xf numFmtId="0" fontId="42" fillId="0" borderId="1" xfId="0" applyFont="1" applyBorder="1" applyAlignment="1">
      <alignment horizontal="right"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Continuous"/>
    </xf>
    <xf numFmtId="0" fontId="44" fillId="0" borderId="0" xfId="0" applyFont="1" applyAlignment="1">
      <alignment horizontal="right"/>
    </xf>
    <xf numFmtId="17" fontId="44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10" fillId="0" borderId="0" xfId="0" applyFont="1" applyAlignment="1">
      <alignment/>
    </xf>
    <xf numFmtId="3" fontId="45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177" fontId="45" fillId="0" borderId="0" xfId="15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77" fontId="46" fillId="0" borderId="0" xfId="15" applyNumberFormat="1" applyFont="1" applyAlignment="1">
      <alignment/>
    </xf>
    <xf numFmtId="14" fontId="46" fillId="0" borderId="0" xfId="0" applyNumberFormat="1" applyFont="1" applyAlignment="1">
      <alignment horizontal="left"/>
    </xf>
    <xf numFmtId="14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177" fontId="29" fillId="0" borderId="0" xfId="15" applyNumberFormat="1" applyFont="1" applyAlignment="1">
      <alignment/>
    </xf>
    <xf numFmtId="2" fontId="17" fillId="0" borderId="0" xfId="0" applyNumberFormat="1" applyFont="1" applyAlignment="1">
      <alignment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77" fontId="15" fillId="0" borderId="0" xfId="15" applyNumberFormat="1" applyFont="1" applyAlignment="1">
      <alignment/>
    </xf>
    <xf numFmtId="14" fontId="47" fillId="0" borderId="0" xfId="0" applyNumberFormat="1" applyFont="1" applyAlignment="1">
      <alignment horizontal="left"/>
    </xf>
    <xf numFmtId="175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177" fontId="43" fillId="0" borderId="0" xfId="15" applyNumberFormat="1" applyFont="1" applyAlignment="1">
      <alignment/>
    </xf>
    <xf numFmtId="0" fontId="47" fillId="0" borderId="0" xfId="0" applyFont="1" applyAlignment="1">
      <alignment/>
    </xf>
    <xf numFmtId="174" fontId="43" fillId="0" borderId="0" xfId="0" applyNumberFormat="1" applyFont="1" applyAlignment="1">
      <alignment/>
    </xf>
    <xf numFmtId="180" fontId="6" fillId="0" borderId="0" xfId="0" applyNumberFormat="1" applyFont="1" applyAlignment="1">
      <alignment horizontal="right"/>
    </xf>
    <xf numFmtId="180" fontId="43" fillId="0" borderId="0" xfId="0" applyNumberFormat="1" applyFont="1" applyAlignment="1">
      <alignment horizontal="right"/>
    </xf>
    <xf numFmtId="4" fontId="43" fillId="0" borderId="0" xfId="0" applyNumberFormat="1" applyFont="1" applyAlignment="1">
      <alignment horizontal="right"/>
    </xf>
    <xf numFmtId="181" fontId="43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180" fontId="6" fillId="0" borderId="0" xfId="15" applyNumberFormat="1" applyFont="1" applyAlignment="1">
      <alignment/>
    </xf>
    <xf numFmtId="180" fontId="7" fillId="0" borderId="0" xfId="0" applyNumberFormat="1" applyFont="1" applyAlignment="1">
      <alignment horizontal="right"/>
    </xf>
    <xf numFmtId="180" fontId="6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43" fillId="0" borderId="0" xfId="15" applyNumberFormat="1" applyFont="1" applyAlignment="1">
      <alignment/>
    </xf>
    <xf numFmtId="180" fontId="6" fillId="0" borderId="0" xfId="15" applyNumberFormat="1" applyFont="1" applyAlignment="1">
      <alignment horizontal="right"/>
    </xf>
    <xf numFmtId="180" fontId="36" fillId="0" borderId="0" xfId="0" applyNumberFormat="1" applyFont="1" applyAlignment="1">
      <alignment horizontal="right"/>
    </xf>
    <xf numFmtId="14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181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81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27" fillId="0" borderId="0" xfId="0" applyFont="1" applyAlignment="1">
      <alignment/>
    </xf>
    <xf numFmtId="14" fontId="33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181" fontId="33" fillId="0" borderId="0" xfId="0" applyNumberFormat="1" applyFont="1" applyAlignment="1">
      <alignment/>
    </xf>
    <xf numFmtId="0" fontId="52" fillId="0" borderId="0" xfId="0" applyFont="1" applyAlignment="1">
      <alignment/>
    </xf>
    <xf numFmtId="181" fontId="52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1" fontId="57" fillId="0" borderId="0" xfId="0" applyNumberFormat="1" applyFont="1" applyBorder="1" applyAlignment="1">
      <alignment horizontal="center"/>
    </xf>
    <xf numFmtId="14" fontId="58" fillId="0" borderId="0" xfId="0" applyNumberFormat="1" applyFont="1" applyAlignment="1">
      <alignment/>
    </xf>
    <xf numFmtId="0" fontId="57" fillId="0" borderId="0" xfId="0" applyFont="1" applyBorder="1" applyAlignment="1">
      <alignment horizontal="center"/>
    </xf>
    <xf numFmtId="1" fontId="57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 applyProtection="1">
      <alignment horizontal="left"/>
      <protection locked="0"/>
    </xf>
    <xf numFmtId="0" fontId="62" fillId="2" borderId="2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1" fontId="28" fillId="0" borderId="0" xfId="0" applyNumberFormat="1" applyFont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3" fontId="53" fillId="0" borderId="0" xfId="0" applyNumberFormat="1" applyFont="1" applyAlignment="1" applyProtection="1">
      <alignment/>
      <protection locked="0"/>
    </xf>
    <xf numFmtId="0" fontId="53" fillId="0" borderId="0" xfId="0" applyFont="1" applyBorder="1" applyAlignment="1">
      <alignment/>
    </xf>
    <xf numFmtId="3" fontId="28" fillId="0" borderId="0" xfId="0" applyNumberFormat="1" applyFont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3" fontId="57" fillId="0" borderId="0" xfId="0" applyNumberFormat="1" applyFont="1" applyBorder="1" applyAlignment="1" applyProtection="1">
      <alignment horizontal="center"/>
      <protection locked="0"/>
    </xf>
    <xf numFmtId="3" fontId="5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left"/>
    </xf>
    <xf numFmtId="180" fontId="57" fillId="0" borderId="0" xfId="0" applyNumberFormat="1" applyFont="1" applyBorder="1" applyAlignment="1" applyProtection="1">
      <alignment horizontal="center"/>
      <protection locked="0"/>
    </xf>
    <xf numFmtId="180" fontId="57" fillId="0" borderId="0" xfId="0" applyNumberFormat="1" applyFont="1" applyBorder="1" applyAlignment="1">
      <alignment horizontal="center"/>
    </xf>
    <xf numFmtId="245" fontId="20" fillId="0" borderId="0" xfId="0" applyNumberFormat="1" applyFont="1" applyAlignment="1">
      <alignment horizontal="center"/>
    </xf>
    <xf numFmtId="245" fontId="30" fillId="0" borderId="0" xfId="0" applyNumberFormat="1" applyFont="1" applyAlignment="1">
      <alignment horizontal="center"/>
    </xf>
    <xf numFmtId="245" fontId="0" fillId="0" borderId="0" xfId="0" applyNumberFormat="1" applyFont="1" applyAlignment="1">
      <alignment horizontal="center"/>
    </xf>
    <xf numFmtId="245" fontId="7" fillId="0" borderId="0" xfId="0" applyNumberFormat="1" applyFont="1" applyAlignment="1">
      <alignment horizontal="right"/>
    </xf>
    <xf numFmtId="245" fontId="7" fillId="0" borderId="1" xfId="0" applyNumberFormat="1" applyFont="1" applyBorder="1" applyAlignment="1">
      <alignment horizontal="right"/>
    </xf>
    <xf numFmtId="245" fontId="6" fillId="0" borderId="0" xfId="0" applyNumberFormat="1" applyFont="1" applyAlignment="1">
      <alignment horizontal="center"/>
    </xf>
    <xf numFmtId="245" fontId="23" fillId="0" borderId="0" xfId="0" applyNumberFormat="1" applyFont="1" applyAlignment="1">
      <alignment horizontal="center"/>
    </xf>
    <xf numFmtId="245" fontId="7" fillId="0" borderId="0" xfId="0" applyNumberFormat="1" applyFont="1" applyBorder="1" applyAlignment="1">
      <alignment horizontal="center"/>
    </xf>
    <xf numFmtId="245" fontId="36" fillId="0" borderId="0" xfId="0" applyNumberFormat="1" applyFont="1" applyAlignment="1">
      <alignment horizontal="center"/>
    </xf>
    <xf numFmtId="245" fontId="30" fillId="0" borderId="0" xfId="0" applyNumberFormat="1" applyFont="1" applyAlignment="1">
      <alignment horizontal="center"/>
    </xf>
    <xf numFmtId="245" fontId="0" fillId="0" borderId="0" xfId="0" applyNumberFormat="1" applyAlignment="1">
      <alignment horizontal="center"/>
    </xf>
    <xf numFmtId="245" fontId="6" fillId="0" borderId="0" xfId="0" applyNumberFormat="1" applyFont="1" applyAlignment="1">
      <alignment horizontal="center"/>
    </xf>
    <xf numFmtId="245" fontId="4" fillId="0" borderId="0" xfId="0" applyNumberFormat="1" applyFont="1" applyAlignment="1">
      <alignment horizontal="center"/>
    </xf>
    <xf numFmtId="245" fontId="15" fillId="0" borderId="0" xfId="0" applyNumberFormat="1" applyFont="1" applyAlignment="1">
      <alignment horizontal="center"/>
    </xf>
    <xf numFmtId="245" fontId="6" fillId="0" borderId="0" xfId="0" applyNumberFormat="1" applyFont="1" applyBorder="1" applyAlignment="1">
      <alignment horizontal="center"/>
    </xf>
    <xf numFmtId="245" fontId="15" fillId="0" borderId="0" xfId="0" applyNumberFormat="1" applyFont="1" applyBorder="1" applyAlignment="1">
      <alignment horizontal="center"/>
    </xf>
    <xf numFmtId="3" fontId="58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3" fontId="59" fillId="0" borderId="0" xfId="0" applyNumberFormat="1" applyFont="1" applyBorder="1" applyAlignment="1" applyProtection="1">
      <alignment/>
      <protection locked="0"/>
    </xf>
    <xf numFmtId="3" fontId="61" fillId="0" borderId="0" xfId="0" applyNumberFormat="1" applyFont="1" applyBorder="1" applyAlignment="1" applyProtection="1">
      <alignment horizontal="left"/>
      <protection locked="0"/>
    </xf>
    <xf numFmtId="180" fontId="58" fillId="0" borderId="0" xfId="0" applyNumberFormat="1" applyFont="1" applyAlignment="1">
      <alignment/>
    </xf>
    <xf numFmtId="180" fontId="60" fillId="0" borderId="0" xfId="0" applyNumberFormat="1" applyFont="1" applyAlignment="1">
      <alignment/>
    </xf>
    <xf numFmtId="180" fontId="53" fillId="0" borderId="0" xfId="0" applyNumberFormat="1" applyFont="1" applyAlignment="1">
      <alignment/>
    </xf>
    <xf numFmtId="0" fontId="20" fillId="0" borderId="0" xfId="0" applyFont="1" applyBorder="1" applyAlignment="1" applyProtection="1">
      <alignment horizontal="left"/>
      <protection locked="0"/>
    </xf>
    <xf numFmtId="1" fontId="1" fillId="0" borderId="0" xfId="0" applyNumberFormat="1" applyFont="1" applyAlignment="1">
      <alignment/>
    </xf>
    <xf numFmtId="1" fontId="63" fillId="0" borderId="0" xfId="0" applyNumberFormat="1" applyFont="1" applyAlignment="1">
      <alignment/>
    </xf>
    <xf numFmtId="0" fontId="51" fillId="0" borderId="0" xfId="0" applyFont="1" applyAlignment="1">
      <alignment/>
    </xf>
    <xf numFmtId="49" fontId="50" fillId="0" borderId="0" xfId="0" applyNumberFormat="1" applyFont="1" applyAlignment="1">
      <alignment/>
    </xf>
    <xf numFmtId="49" fontId="64" fillId="0" borderId="0" xfId="0" applyNumberFormat="1" applyFont="1" applyAlignment="1">
      <alignment horizontal="center"/>
    </xf>
    <xf numFmtId="0" fontId="64" fillId="0" borderId="0" xfId="97" applyFont="1">
      <alignment/>
      <protection/>
    </xf>
    <xf numFmtId="49" fontId="64" fillId="0" borderId="0" xfId="15" applyNumberFormat="1" applyFont="1" applyAlignment="1">
      <alignment horizontal="left"/>
    </xf>
    <xf numFmtId="49" fontId="64" fillId="0" borderId="0" xfId="0" applyNumberFormat="1" applyFont="1" applyAlignment="1">
      <alignment/>
    </xf>
    <xf numFmtId="49" fontId="50" fillId="0" borderId="0" xfId="15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3" fontId="64" fillId="0" borderId="0" xfId="0" applyNumberFormat="1" applyFont="1" applyAlignment="1">
      <alignment/>
    </xf>
    <xf numFmtId="2" fontId="64" fillId="0" borderId="0" xfId="0" applyNumberFormat="1" applyFont="1" applyAlignment="1">
      <alignment/>
    </xf>
    <xf numFmtId="177" fontId="50" fillId="0" borderId="0" xfId="15" applyNumberFormat="1" applyFont="1" applyAlignment="1">
      <alignment/>
    </xf>
    <xf numFmtId="14" fontId="64" fillId="0" borderId="0" xfId="0" applyNumberFormat="1" applyFont="1" applyAlignment="1">
      <alignment horizontal="left"/>
    </xf>
    <xf numFmtId="246" fontId="17" fillId="0" borderId="0" xfId="0" applyNumberFormat="1" applyFont="1" applyAlignment="1">
      <alignment/>
    </xf>
    <xf numFmtId="0" fontId="68" fillId="2" borderId="2" xfId="0" applyNumberFormat="1" applyFont="1" applyFill="1" applyBorder="1" applyAlignment="1" applyProtection="1">
      <alignment horizontal="center"/>
      <protection locked="0"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1" xfId="0" applyFont="1" applyBorder="1" applyAlignment="1">
      <alignment horizontal="center"/>
    </xf>
    <xf numFmtId="0" fontId="71" fillId="0" borderId="0" xfId="0" applyFont="1" applyAlignment="1">
      <alignment horizontal="center"/>
    </xf>
    <xf numFmtId="245" fontId="7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3" fontId="43" fillId="0" borderId="0" xfId="15" applyNumberFormat="1" applyFont="1" applyAlignment="1">
      <alignment/>
    </xf>
    <xf numFmtId="0" fontId="43" fillId="0" borderId="0" xfId="0" applyFont="1" applyAlignment="1">
      <alignment horizontal="center"/>
    </xf>
    <xf numFmtId="245" fontId="43" fillId="0" borderId="0" xfId="0" applyNumberFormat="1" applyFont="1" applyAlignment="1">
      <alignment horizontal="center"/>
    </xf>
    <xf numFmtId="1" fontId="47" fillId="0" borderId="0" xfId="0" applyNumberFormat="1" applyFont="1" applyAlignment="1">
      <alignment/>
    </xf>
    <xf numFmtId="180" fontId="43" fillId="0" borderId="0" xfId="0" applyNumberFormat="1" applyFont="1" applyAlignment="1">
      <alignment horizontal="left"/>
    </xf>
    <xf numFmtId="17" fontId="17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246" fontId="72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43" fillId="0" borderId="0" xfId="15" applyNumberFormat="1" applyFont="1" applyAlignment="1">
      <alignment horizontal="right"/>
    </xf>
    <xf numFmtId="0" fontId="17" fillId="0" borderId="0" xfId="0" applyFont="1" applyAlignment="1">
      <alignment/>
    </xf>
    <xf numFmtId="1" fontId="63" fillId="3" borderId="0" xfId="0" applyNumberFormat="1" applyFont="1" applyFill="1" applyAlignment="1">
      <alignment horizontal="left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1" fontId="0" fillId="0" borderId="0" xfId="0" applyNumberFormat="1" applyBorder="1" applyAlignment="1">
      <alignment horizontal="center"/>
    </xf>
    <xf numFmtId="1" fontId="47" fillId="0" borderId="0" xfId="0" applyNumberFormat="1" applyFont="1" applyAlignment="1">
      <alignment horizontal="center"/>
    </xf>
    <xf numFmtId="0" fontId="5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0" fillId="0" borderId="0" xfId="0" applyFont="1" applyAlignment="1">
      <alignment horizontal="right"/>
    </xf>
    <xf numFmtId="0" fontId="53" fillId="0" borderId="0" xfId="0" applyFont="1" applyBorder="1" applyAlignment="1">
      <alignment horizontal="right"/>
    </xf>
    <xf numFmtId="3" fontId="73" fillId="0" borderId="0" xfId="0" applyNumberFormat="1" applyFont="1" applyAlignment="1">
      <alignment horizontal="right"/>
    </xf>
    <xf numFmtId="0" fontId="76" fillId="0" borderId="0" xfId="0" applyFont="1" applyAlignment="1">
      <alignment/>
    </xf>
    <xf numFmtId="174" fontId="43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3" fontId="43" fillId="0" borderId="0" xfId="0" applyNumberFormat="1" applyFont="1" applyAlignment="1">
      <alignment horizontal="left"/>
    </xf>
    <xf numFmtId="181" fontId="77" fillId="0" borderId="0" xfId="0" applyNumberFormat="1" applyFont="1" applyAlignment="1">
      <alignment horizontal="right"/>
    </xf>
    <xf numFmtId="181" fontId="4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5" fillId="0" borderId="0" xfId="0" applyFont="1" applyAlignment="1">
      <alignment/>
    </xf>
    <xf numFmtId="14" fontId="78" fillId="0" borderId="0" xfId="0" applyNumberFormat="1" applyFont="1" applyAlignment="1">
      <alignment horizontal="left"/>
    </xf>
    <xf numFmtId="175" fontId="78" fillId="0" borderId="0" xfId="0" applyNumberFormat="1" applyFont="1" applyAlignment="1">
      <alignment horizontal="center"/>
    </xf>
    <xf numFmtId="1" fontId="78" fillId="0" borderId="0" xfId="0" applyNumberFormat="1" applyFont="1" applyAlignment="1">
      <alignment horizontal="center"/>
    </xf>
    <xf numFmtId="0" fontId="79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177" fontId="26" fillId="0" borderId="0" xfId="15" applyNumberFormat="1" applyFont="1" applyAlignment="1">
      <alignment/>
    </xf>
    <xf numFmtId="181" fontId="26" fillId="0" borderId="0" xfId="0" applyNumberFormat="1" applyFont="1" applyAlignment="1">
      <alignment horizontal="right"/>
    </xf>
    <xf numFmtId="245" fontId="26" fillId="0" borderId="0" xfId="0" applyNumberFormat="1" applyFont="1" applyAlignment="1">
      <alignment horizontal="center"/>
    </xf>
    <xf numFmtId="1" fontId="78" fillId="0" borderId="0" xfId="0" applyNumberFormat="1" applyFont="1" applyAlignment="1">
      <alignment/>
    </xf>
    <xf numFmtId="0" fontId="78" fillId="0" borderId="0" xfId="0" applyFont="1" applyAlignment="1">
      <alignment/>
    </xf>
    <xf numFmtId="174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80" fillId="0" borderId="0" xfId="0" applyFont="1" applyBorder="1" applyAlignment="1">
      <alignment horizontal="left"/>
    </xf>
    <xf numFmtId="181" fontId="80" fillId="0" borderId="0" xfId="0" applyNumberFormat="1" applyFont="1" applyBorder="1" applyAlignment="1">
      <alignment horizontal="right"/>
    </xf>
    <xf numFmtId="0" fontId="80" fillId="0" borderId="0" xfId="0" applyFont="1" applyBorder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 horizontal="left"/>
    </xf>
    <xf numFmtId="0" fontId="81" fillId="0" borderId="0" xfId="0" applyFont="1" applyAlignment="1">
      <alignment/>
    </xf>
    <xf numFmtId="181" fontId="81" fillId="0" borderId="0" xfId="0" applyNumberFormat="1" applyFont="1" applyAlignment="1">
      <alignment/>
    </xf>
    <xf numFmtId="0" fontId="81" fillId="0" borderId="0" xfId="0" applyFont="1" applyAlignment="1">
      <alignment horizontal="right"/>
    </xf>
    <xf numFmtId="181" fontId="81" fillId="0" borderId="0" xfId="0" applyNumberFormat="1" applyFont="1" applyAlignment="1">
      <alignment horizontal="right"/>
    </xf>
    <xf numFmtId="0" fontId="81" fillId="0" borderId="0" xfId="0" applyFont="1" applyAlignment="1">
      <alignment horizont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right"/>
    </xf>
    <xf numFmtId="247" fontId="81" fillId="0" borderId="0" xfId="0" applyNumberFormat="1" applyFont="1" applyAlignment="1">
      <alignment horizontal="left"/>
    </xf>
    <xf numFmtId="4" fontId="82" fillId="0" borderId="0" xfId="0" applyNumberFormat="1" applyFont="1" applyAlignment="1">
      <alignment horizontal="right"/>
    </xf>
    <xf numFmtId="0" fontId="83" fillId="0" borderId="0" xfId="0" applyFont="1" applyAlignment="1">
      <alignment horizontal="right"/>
    </xf>
    <xf numFmtId="193" fontId="84" fillId="0" borderId="0" xfId="0" applyNumberFormat="1" applyFont="1" applyAlignment="1">
      <alignment/>
    </xf>
    <xf numFmtId="3" fontId="81" fillId="0" borderId="0" xfId="0" applyNumberFormat="1" applyFont="1" applyAlignment="1">
      <alignment horizontal="right"/>
    </xf>
    <xf numFmtId="181" fontId="83" fillId="0" borderId="0" xfId="0" applyNumberFormat="1" applyFont="1" applyAlignment="1">
      <alignment horizontal="right"/>
    </xf>
    <xf numFmtId="0" fontId="85" fillId="0" borderId="0" xfId="0" applyFont="1" applyAlignment="1">
      <alignment/>
    </xf>
    <xf numFmtId="3" fontId="86" fillId="0" borderId="0" xfId="15" applyNumberFormat="1" applyFont="1" applyAlignment="1">
      <alignment/>
    </xf>
    <xf numFmtId="3" fontId="86" fillId="0" borderId="0" xfId="15" applyNumberFormat="1" applyFont="1" applyBorder="1" applyAlignment="1">
      <alignment horizontal="right"/>
    </xf>
    <xf numFmtId="3" fontId="86" fillId="0" borderId="0" xfId="0" applyNumberFormat="1" applyFont="1" applyAlignment="1">
      <alignment/>
    </xf>
    <xf numFmtId="0" fontId="87" fillId="0" borderId="0" xfId="0" applyFont="1" applyAlignment="1">
      <alignment horizontal="left"/>
    </xf>
    <xf numFmtId="0" fontId="88" fillId="0" borderId="0" xfId="0" applyFont="1" applyAlignment="1">
      <alignment/>
    </xf>
    <xf numFmtId="181" fontId="85" fillId="0" borderId="0" xfId="0" applyNumberFormat="1" applyFont="1" applyAlignment="1">
      <alignment/>
    </xf>
    <xf numFmtId="0" fontId="88" fillId="0" borderId="0" xfId="0" applyFont="1" applyAlignment="1">
      <alignment horizontal="right"/>
    </xf>
    <xf numFmtId="181" fontId="88" fillId="0" borderId="0" xfId="0" applyNumberFormat="1" applyFont="1" applyAlignment="1">
      <alignment horizontal="right"/>
    </xf>
    <xf numFmtId="0" fontId="88" fillId="0" borderId="0" xfId="0" applyFont="1" applyAlignment="1">
      <alignment horizontal="left"/>
    </xf>
    <xf numFmtId="0" fontId="88" fillId="0" borderId="0" xfId="0" applyFont="1" applyBorder="1" applyAlignment="1">
      <alignment horizontal="right"/>
    </xf>
    <xf numFmtId="0" fontId="88" fillId="0" borderId="1" xfId="0" applyFont="1" applyBorder="1" applyAlignment="1">
      <alignment horizontal="left"/>
    </xf>
    <xf numFmtId="181" fontId="88" fillId="0" borderId="1" xfId="0" applyNumberFormat="1" applyFont="1" applyBorder="1" applyAlignment="1">
      <alignment horizontal="center"/>
    </xf>
    <xf numFmtId="0" fontId="88" fillId="0" borderId="1" xfId="0" applyFont="1" applyBorder="1" applyAlignment="1">
      <alignment horizontal="right"/>
    </xf>
    <xf numFmtId="181" fontId="88" fillId="0" borderId="1" xfId="0" applyNumberFormat="1" applyFont="1" applyBorder="1" applyAlignment="1">
      <alignment horizontal="right"/>
    </xf>
    <xf numFmtId="181" fontId="80" fillId="0" borderId="0" xfId="0" applyNumberFormat="1" applyFont="1" applyAlignment="1">
      <alignment horizontal="center"/>
    </xf>
    <xf numFmtId="181" fontId="80" fillId="0" borderId="0" xfId="0" applyNumberFormat="1" applyFont="1" applyAlignment="1">
      <alignment horizontal="right"/>
    </xf>
    <xf numFmtId="177" fontId="80" fillId="0" borderId="0" xfId="15" applyNumberFormat="1" applyFont="1" applyAlignment="1">
      <alignment/>
    </xf>
    <xf numFmtId="198" fontId="81" fillId="0" borderId="0" xfId="0" applyNumberFormat="1" applyFont="1" applyAlignment="1">
      <alignment horizontal="left"/>
    </xf>
    <xf numFmtId="0" fontId="81" fillId="0" borderId="0" xfId="0" applyFont="1" applyAlignment="1">
      <alignment horizontal="left"/>
    </xf>
    <xf numFmtId="182" fontId="81" fillId="0" borderId="0" xfId="0" applyNumberFormat="1" applyFont="1" applyAlignment="1">
      <alignment horizontal="right"/>
    </xf>
    <xf numFmtId="174" fontId="81" fillId="0" borderId="0" xfId="15" applyNumberFormat="1" applyFont="1" applyAlignment="1">
      <alignment horizontal="right"/>
    </xf>
    <xf numFmtId="177" fontId="81" fillId="0" borderId="0" xfId="15" applyNumberFormat="1" applyFont="1" applyAlignment="1">
      <alignment/>
    </xf>
    <xf numFmtId="1" fontId="81" fillId="0" borderId="0" xfId="0" applyNumberFormat="1" applyFont="1" applyAlignment="1">
      <alignment horizontal="right"/>
    </xf>
    <xf numFmtId="174" fontId="81" fillId="0" borderId="0" xfId="0" applyNumberFormat="1" applyFont="1" applyAlignment="1">
      <alignment horizontal="right"/>
    </xf>
    <xf numFmtId="0" fontId="86" fillId="0" borderId="0" xfId="0" applyFont="1" applyAlignment="1">
      <alignment horizontal="center"/>
    </xf>
    <xf numFmtId="198" fontId="81" fillId="0" borderId="0" xfId="0" applyNumberFormat="1" applyFont="1" applyAlignment="1">
      <alignment horizontal="left" vertical="top"/>
    </xf>
    <xf numFmtId="0" fontId="81" fillId="0" borderId="0" xfId="0" applyFont="1" applyAlignment="1">
      <alignment horizontal="center" vertical="top"/>
    </xf>
    <xf numFmtId="1" fontId="81" fillId="0" borderId="0" xfId="0" applyNumberFormat="1" applyFont="1" applyAlignment="1">
      <alignment horizontal="right" vertical="top"/>
    </xf>
    <xf numFmtId="174" fontId="81" fillId="0" borderId="0" xfId="15" applyNumberFormat="1" applyFont="1" applyAlignment="1">
      <alignment horizontal="right" vertical="top"/>
    </xf>
    <xf numFmtId="0" fontId="81" fillId="0" borderId="0" xfId="0" applyFont="1" applyAlignment="1">
      <alignment vertical="top"/>
    </xf>
    <xf numFmtId="177" fontId="81" fillId="0" borderId="0" xfId="15" applyNumberFormat="1" applyFont="1" applyAlignment="1">
      <alignment vertical="top"/>
    </xf>
    <xf numFmtId="0" fontId="85" fillId="0" borderId="0" xfId="0" applyFont="1" applyAlignment="1">
      <alignment vertical="top"/>
    </xf>
    <xf numFmtId="2" fontId="81" fillId="0" borderId="0" xfId="0" applyNumberFormat="1" applyFont="1" applyAlignment="1">
      <alignment horizontal="right"/>
    </xf>
    <xf numFmtId="174" fontId="80" fillId="0" borderId="0" xfId="0" applyNumberFormat="1" applyFont="1" applyAlignment="1">
      <alignment horizontal="left"/>
    </xf>
    <xf numFmtId="0" fontId="89" fillId="0" borderId="0" xfId="0" applyFont="1" applyAlignment="1">
      <alignment horizontal="left"/>
    </xf>
    <xf numFmtId="0" fontId="90" fillId="0" borderId="0" xfId="0" applyFont="1" applyAlignment="1">
      <alignment/>
    </xf>
    <xf numFmtId="174" fontId="80" fillId="0" borderId="0" xfId="0" applyNumberFormat="1" applyFont="1" applyAlignment="1">
      <alignment horizontal="right"/>
    </xf>
    <xf numFmtId="0" fontId="91" fillId="0" borderId="0" xfId="0" applyFont="1" applyAlignment="1">
      <alignment horizontal="left"/>
    </xf>
    <xf numFmtId="174" fontId="91" fillId="0" borderId="0" xfId="0" applyNumberFormat="1" applyFont="1" applyAlignment="1">
      <alignment horizontal="left"/>
    </xf>
    <xf numFmtId="181" fontId="86" fillId="0" borderId="0" xfId="0" applyNumberFormat="1" applyFont="1" applyAlignment="1">
      <alignment/>
    </xf>
    <xf numFmtId="0" fontId="86" fillId="0" borderId="0" xfId="0" applyFont="1" applyAlignment="1">
      <alignment/>
    </xf>
    <xf numFmtId="0" fontId="86" fillId="0" borderId="0" xfId="0" applyFont="1" applyBorder="1" applyAlignment="1">
      <alignment/>
    </xf>
    <xf numFmtId="0" fontId="44" fillId="0" borderId="1" xfId="0" applyFont="1" applyBorder="1" applyAlignment="1">
      <alignment/>
    </xf>
    <xf numFmtId="0" fontId="92" fillId="0" borderId="1" xfId="0" applyFont="1" applyBorder="1" applyAlignment="1">
      <alignment horizontal="right"/>
    </xf>
    <xf numFmtId="181" fontId="92" fillId="0" borderId="1" xfId="0" applyNumberFormat="1" applyFont="1" applyBorder="1" applyAlignment="1">
      <alignment horizontal="right"/>
    </xf>
    <xf numFmtId="0" fontId="35" fillId="0" borderId="1" xfId="0" applyFont="1" applyBorder="1" applyAlignment="1">
      <alignment horizontal="right"/>
    </xf>
    <xf numFmtId="177" fontId="35" fillId="0" borderId="1" xfId="15" applyNumberFormat="1" applyFont="1" applyBorder="1" applyAlignment="1">
      <alignment/>
    </xf>
    <xf numFmtId="0" fontId="35" fillId="0" borderId="0" xfId="0" applyFont="1" applyBorder="1" applyAlignment="1">
      <alignment/>
    </xf>
    <xf numFmtId="14" fontId="35" fillId="0" borderId="0" xfId="0" applyNumberFormat="1" applyFont="1" applyAlignment="1">
      <alignment horizontal="left"/>
    </xf>
    <xf numFmtId="181" fontId="92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92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177" fontId="35" fillId="0" borderId="0" xfId="15" applyNumberFormat="1" applyFont="1" applyAlignment="1">
      <alignment/>
    </xf>
    <xf numFmtId="0" fontId="91" fillId="0" borderId="0" xfId="0" applyFont="1" applyAlignment="1">
      <alignment/>
    </xf>
    <xf numFmtId="0" fontId="94" fillId="0" borderId="0" xfId="0" applyFont="1" applyAlignment="1">
      <alignment horizontal="right"/>
    </xf>
    <xf numFmtId="181" fontId="94" fillId="0" borderId="0" xfId="0" applyNumberFormat="1" applyFont="1" applyAlignment="1">
      <alignment horizontal="right"/>
    </xf>
    <xf numFmtId="0" fontId="91" fillId="0" borderId="0" xfId="0" applyFont="1" applyAlignment="1">
      <alignment horizontal="right"/>
    </xf>
    <xf numFmtId="177" fontId="91" fillId="0" borderId="0" xfId="15" applyNumberFormat="1" applyFont="1" applyAlignment="1">
      <alignment/>
    </xf>
    <xf numFmtId="0" fontId="91" fillId="0" borderId="0" xfId="0" applyFont="1" applyBorder="1" applyAlignment="1">
      <alignment/>
    </xf>
    <xf numFmtId="181" fontId="93" fillId="0" borderId="0" xfId="0" applyNumberFormat="1" applyFont="1" applyAlignment="1">
      <alignment/>
    </xf>
    <xf numFmtId="0" fontId="93" fillId="0" borderId="0" xfId="0" applyFont="1" applyAlignment="1">
      <alignment/>
    </xf>
    <xf numFmtId="0" fontId="93" fillId="0" borderId="0" xfId="0" applyFont="1" applyBorder="1" applyAlignment="1">
      <alignment/>
    </xf>
    <xf numFmtId="1" fontId="90" fillId="0" borderId="0" xfId="0" applyNumberFormat="1" applyFont="1" applyBorder="1" applyAlignment="1" applyProtection="1">
      <alignment horizontal="center"/>
      <protection locked="0"/>
    </xf>
    <xf numFmtId="172" fontId="80" fillId="0" borderId="0" xfId="0" applyNumberFormat="1" applyFont="1" applyBorder="1" applyAlignment="1" applyProtection="1">
      <alignment horizontal="left"/>
      <protection locked="0"/>
    </xf>
    <xf numFmtId="3" fontId="80" fillId="0" borderId="1" xfId="0" applyNumberFormat="1" applyFont="1" applyBorder="1" applyAlignment="1" applyProtection="1">
      <alignment horizontal="centerContinuous"/>
      <protection locked="0"/>
    </xf>
    <xf numFmtId="0" fontId="80" fillId="0" borderId="1" xfId="0" applyFont="1" applyBorder="1" applyAlignment="1" applyProtection="1">
      <alignment horizontal="centerContinuous"/>
      <protection locked="0"/>
    </xf>
    <xf numFmtId="3" fontId="80" fillId="0" borderId="0" xfId="0" applyNumberFormat="1" applyFont="1" applyBorder="1" applyAlignment="1" applyProtection="1">
      <alignment/>
      <protection locked="0"/>
    </xf>
    <xf numFmtId="180" fontId="80" fillId="0" borderId="0" xfId="0" applyNumberFormat="1" applyFont="1" applyBorder="1" applyAlignment="1" applyProtection="1">
      <alignment horizontal="centerContinuous"/>
      <protection locked="0"/>
    </xf>
    <xf numFmtId="0" fontId="80" fillId="0" borderId="0" xfId="0" applyFont="1" applyBorder="1" applyAlignment="1" applyProtection="1">
      <alignment horizontal="right"/>
      <protection locked="0"/>
    </xf>
    <xf numFmtId="0" fontId="90" fillId="0" borderId="0" xfId="0" applyFont="1" applyBorder="1" applyAlignment="1">
      <alignment horizontal="center"/>
    </xf>
    <xf numFmtId="1" fontId="90" fillId="0" borderId="0" xfId="0" applyNumberFormat="1" applyFont="1" applyBorder="1" applyAlignment="1">
      <alignment horizontal="center"/>
    </xf>
    <xf numFmtId="3" fontId="80" fillId="0" borderId="0" xfId="0" applyNumberFormat="1" applyFont="1" applyAlignment="1">
      <alignment horizontal="right"/>
    </xf>
    <xf numFmtId="0" fontId="80" fillId="0" borderId="0" xfId="0" applyFont="1" applyAlignment="1" applyProtection="1">
      <alignment horizontal="left"/>
      <protection locked="0"/>
    </xf>
    <xf numFmtId="3" fontId="90" fillId="0" borderId="0" xfId="0" applyNumberFormat="1" applyFont="1" applyAlignment="1" applyProtection="1">
      <alignment/>
      <protection locked="0"/>
    </xf>
    <xf numFmtId="182" fontId="85" fillId="0" borderId="0" xfId="0" applyNumberFormat="1" applyFont="1" applyAlignment="1">
      <alignment/>
    </xf>
    <xf numFmtId="3" fontId="85" fillId="0" borderId="0" xfId="0" applyNumberFormat="1" applyFont="1" applyAlignment="1">
      <alignment/>
    </xf>
    <xf numFmtId="180" fontId="85" fillId="0" borderId="0" xfId="0" applyNumberFormat="1" applyFont="1" applyAlignment="1">
      <alignment/>
    </xf>
    <xf numFmtId="0" fontId="90" fillId="0" borderId="0" xfId="0" applyFont="1" applyBorder="1" applyAlignment="1" applyProtection="1">
      <alignment horizontal="right"/>
      <protection locked="0"/>
    </xf>
    <xf numFmtId="0" fontId="95" fillId="0" borderId="0" xfId="0" applyFont="1" applyAlignment="1">
      <alignment/>
    </xf>
    <xf numFmtId="1" fontId="80" fillId="0" borderId="0" xfId="0" applyNumberFormat="1" applyFont="1" applyBorder="1" applyAlignment="1" applyProtection="1">
      <alignment horizontal="center"/>
      <protection locked="0"/>
    </xf>
    <xf numFmtId="180" fontId="81" fillId="0" borderId="0" xfId="0" applyNumberFormat="1" applyFont="1" applyAlignment="1">
      <alignment horizontal="left"/>
    </xf>
    <xf numFmtId="180" fontId="81" fillId="0" borderId="0" xfId="0" applyNumberFormat="1" applyFont="1" applyAlignment="1">
      <alignment horizontal="right"/>
    </xf>
    <xf numFmtId="1" fontId="91" fillId="0" borderId="0" xfId="0" applyNumberFormat="1" applyFont="1" applyAlignment="1">
      <alignment horizontal="center"/>
    </xf>
    <xf numFmtId="0" fontId="96" fillId="2" borderId="2" xfId="0" applyNumberFormat="1" applyFont="1" applyFill="1" applyBorder="1" applyAlignment="1" applyProtection="1">
      <alignment horizontal="center"/>
      <protection locked="0"/>
    </xf>
    <xf numFmtId="0" fontId="93" fillId="0" borderId="3" xfId="0" applyNumberFormat="1" applyFont="1" applyFill="1" applyBorder="1" applyAlignment="1" applyProtection="1">
      <alignment horizontal="left" vertical="top" wrapText="1"/>
      <protection locked="0"/>
    </xf>
    <xf numFmtId="0" fontId="93" fillId="0" borderId="0" xfId="0" applyNumberFormat="1" applyFont="1" applyFill="1" applyBorder="1" applyAlignment="1" applyProtection="1">
      <alignment horizontal="left" vertical="top" wrapText="1"/>
      <protection locked="0"/>
    </xf>
    <xf numFmtId="0" fontId="90" fillId="0" borderId="0" xfId="0" applyFont="1" applyBorder="1" applyAlignment="1">
      <alignment horizontal="left"/>
    </xf>
    <xf numFmtId="3" fontId="80" fillId="0" borderId="4" xfId="0" applyNumberFormat="1" applyFont="1" applyBorder="1" applyAlignment="1" applyProtection="1">
      <alignment/>
      <protection locked="0"/>
    </xf>
    <xf numFmtId="3" fontId="80" fillId="0" borderId="0" xfId="0" applyNumberFormat="1" applyFont="1" applyBorder="1" applyAlignment="1" applyProtection="1">
      <alignment/>
      <protection locked="0"/>
    </xf>
    <xf numFmtId="180" fontId="80" fillId="0" borderId="4" xfId="0" applyNumberFormat="1" applyFont="1" applyBorder="1" applyAlignment="1" applyProtection="1">
      <alignment/>
      <protection locked="0"/>
    </xf>
    <xf numFmtId="3" fontId="81" fillId="0" borderId="0" xfId="0" applyNumberFormat="1" applyFont="1" applyAlignment="1" applyProtection="1">
      <alignment/>
      <protection locked="0"/>
    </xf>
    <xf numFmtId="180" fontId="81" fillId="0" borderId="0" xfId="0" applyNumberFormat="1" applyFont="1" applyAlignment="1" applyProtection="1">
      <alignment/>
      <protection locked="0"/>
    </xf>
    <xf numFmtId="0" fontId="97" fillId="2" borderId="2" xfId="0" applyNumberFormat="1" applyFont="1" applyFill="1" applyBorder="1" applyAlignment="1" applyProtection="1">
      <alignment horizontal="center"/>
      <protection locked="0"/>
    </xf>
    <xf numFmtId="0" fontId="80" fillId="0" borderId="0" xfId="0" applyFont="1" applyBorder="1" applyAlignment="1" applyProtection="1">
      <alignment horizontal="left"/>
      <protection locked="0"/>
    </xf>
    <xf numFmtId="3" fontId="81" fillId="0" borderId="0" xfId="0" applyNumberFormat="1" applyFont="1" applyAlignment="1">
      <alignment/>
    </xf>
    <xf numFmtId="180" fontId="81" fillId="0" borderId="0" xfId="0" applyNumberFormat="1" applyFont="1" applyAlignment="1">
      <alignment/>
    </xf>
    <xf numFmtId="3" fontId="81" fillId="0" borderId="0" xfId="0" applyNumberFormat="1" applyFont="1" applyAlignment="1" applyProtection="1">
      <alignment horizontal="left"/>
      <protection locked="0"/>
    </xf>
    <xf numFmtId="180" fontId="81" fillId="0" borderId="0" xfId="0" applyNumberFormat="1" applyFont="1" applyAlignment="1" applyProtection="1">
      <alignment horizontal="left"/>
      <protection locked="0"/>
    </xf>
    <xf numFmtId="182" fontId="81" fillId="0" borderId="0" xfId="0" applyNumberFormat="1" applyFont="1" applyAlignment="1">
      <alignment/>
    </xf>
    <xf numFmtId="1" fontId="80" fillId="0" borderId="0" xfId="0" applyNumberFormat="1" applyFont="1" applyBorder="1" applyAlignment="1">
      <alignment horizontal="center"/>
    </xf>
    <xf numFmtId="1" fontId="81" fillId="0" borderId="0" xfId="0" applyNumberFormat="1" applyFont="1" applyAlignment="1">
      <alignment/>
    </xf>
    <xf numFmtId="0" fontId="81" fillId="0" borderId="0" xfId="0" applyFont="1" applyBorder="1" applyAlignment="1" applyProtection="1">
      <alignment horizontal="left"/>
      <protection locked="0"/>
    </xf>
    <xf numFmtId="1" fontId="88" fillId="0" borderId="0" xfId="0" applyNumberFormat="1" applyFont="1" applyAlignment="1">
      <alignment horizontal="center"/>
    </xf>
    <xf numFmtId="3" fontId="90" fillId="0" borderId="0" xfId="0" applyNumberFormat="1" applyFont="1" applyBorder="1" applyAlignment="1" applyProtection="1">
      <alignment horizontal="center"/>
      <protection locked="0"/>
    </xf>
    <xf numFmtId="3" fontId="81" fillId="0" borderId="1" xfId="0" applyNumberFormat="1" applyFont="1" applyBorder="1" applyAlignment="1">
      <alignment horizontal="right"/>
    </xf>
    <xf numFmtId="180" fontId="81" fillId="0" borderId="1" xfId="0" applyNumberFormat="1" applyFont="1" applyBorder="1" applyAlignment="1">
      <alignment horizontal="right"/>
    </xf>
    <xf numFmtId="180" fontId="80" fillId="0" borderId="0" xfId="0" applyNumberFormat="1" applyFont="1" applyAlignment="1">
      <alignment horizontal="right"/>
    </xf>
    <xf numFmtId="182" fontId="81" fillId="0" borderId="0" xfId="0" applyNumberFormat="1" applyFont="1" applyAlignment="1" applyProtection="1">
      <alignment/>
      <protection locked="0"/>
    </xf>
    <xf numFmtId="0" fontId="91" fillId="0" borderId="0" xfId="0" applyFont="1" applyBorder="1" applyAlignment="1">
      <alignment horizontal="left"/>
    </xf>
    <xf numFmtId="0" fontId="80" fillId="0" borderId="0" xfId="0" applyFont="1" applyBorder="1" applyAlignment="1">
      <alignment/>
    </xf>
    <xf numFmtId="3" fontId="80" fillId="0" borderId="5" xfId="0" applyNumberFormat="1" applyFont="1" applyBorder="1" applyAlignment="1" applyProtection="1">
      <alignment/>
      <protection locked="0"/>
    </xf>
    <xf numFmtId="180" fontId="80" fillId="0" borderId="5" xfId="0" applyNumberFormat="1" applyFont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8" fillId="0" borderId="0" xfId="0" applyFont="1" applyAlignment="1">
      <alignment horizontal="center"/>
    </xf>
    <xf numFmtId="0" fontId="99" fillId="0" borderId="0" xfId="0" applyFont="1" applyAlignment="1">
      <alignment/>
    </xf>
    <xf numFmtId="3" fontId="98" fillId="0" borderId="0" xfId="0" applyNumberFormat="1" applyFont="1" applyAlignment="1">
      <alignment/>
    </xf>
    <xf numFmtId="2" fontId="98" fillId="0" borderId="0" xfId="0" applyNumberFormat="1" applyFont="1" applyAlignment="1">
      <alignment/>
    </xf>
    <xf numFmtId="177" fontId="98" fillId="0" borderId="0" xfId="15" applyNumberFormat="1" applyFont="1" applyAlignment="1">
      <alignment/>
    </xf>
    <xf numFmtId="14" fontId="98" fillId="0" borderId="0" xfId="0" applyNumberFormat="1" applyFont="1" applyAlignment="1">
      <alignment/>
    </xf>
    <xf numFmtId="49" fontId="98" fillId="0" borderId="0" xfId="0" applyNumberFormat="1" applyFont="1" applyAlignment="1">
      <alignment/>
    </xf>
    <xf numFmtId="49" fontId="98" fillId="0" borderId="0" xfId="0" applyNumberFormat="1" applyFont="1" applyAlignment="1">
      <alignment horizontal="center"/>
    </xf>
    <xf numFmtId="49" fontId="98" fillId="0" borderId="0" xfId="15" applyNumberFormat="1" applyFont="1" applyAlignment="1">
      <alignment horizontal="left"/>
    </xf>
    <xf numFmtId="49" fontId="98" fillId="0" borderId="0" xfId="15" applyNumberFormat="1" applyFont="1" applyAlignment="1">
      <alignment/>
    </xf>
    <xf numFmtId="49" fontId="98" fillId="0" borderId="0" xfId="0" applyNumberFormat="1" applyFont="1" applyAlignment="1">
      <alignment horizontal="left"/>
    </xf>
    <xf numFmtId="49" fontId="85" fillId="0" borderId="0" xfId="0" applyNumberFormat="1" applyFont="1" applyAlignment="1">
      <alignment/>
    </xf>
    <xf numFmtId="49" fontId="99" fillId="0" borderId="0" xfId="0" applyNumberFormat="1" applyFont="1" applyAlignment="1">
      <alignment/>
    </xf>
    <xf numFmtId="49" fontId="85" fillId="0" borderId="0" xfId="15" applyNumberFormat="1" applyFont="1" applyAlignment="1">
      <alignment/>
    </xf>
    <xf numFmtId="246" fontId="90" fillId="0" borderId="0" xfId="0" applyNumberFormat="1" applyFont="1" applyAlignment="1" quotePrefix="1">
      <alignment horizontal="left"/>
    </xf>
    <xf numFmtId="246" fontId="90" fillId="0" borderId="0" xfId="0" applyNumberFormat="1" applyFont="1" applyAlignment="1">
      <alignment/>
    </xf>
    <xf numFmtId="246" fontId="90" fillId="0" borderId="0" xfId="0" applyNumberFormat="1" applyFont="1" applyAlignment="1">
      <alignment horizontal="left"/>
    </xf>
    <xf numFmtId="246" fontId="81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72" fontId="100" fillId="0" borderId="0" xfId="0" applyNumberFormat="1" applyFont="1" applyAlignment="1">
      <alignment horizontal="left"/>
    </xf>
    <xf numFmtId="0" fontId="101" fillId="0" borderId="0" xfId="0" applyFont="1" applyAlignment="1">
      <alignment/>
    </xf>
    <xf numFmtId="0" fontId="26" fillId="0" borderId="0" xfId="0" applyFont="1" applyAlignment="1" quotePrefix="1">
      <alignment/>
    </xf>
    <xf numFmtId="174" fontId="26" fillId="0" borderId="0" xfId="0" applyNumberFormat="1" applyFont="1" applyAlignment="1" quotePrefix="1">
      <alignment horizontal="right"/>
    </xf>
    <xf numFmtId="180" fontId="26" fillId="0" borderId="0" xfId="0" applyNumberFormat="1" applyFont="1" applyAlignment="1" quotePrefix="1">
      <alignment horizontal="right"/>
    </xf>
    <xf numFmtId="3" fontId="26" fillId="0" borderId="0" xfId="0" applyNumberFormat="1" applyFont="1" applyAlignment="1" quotePrefix="1">
      <alignment horizontal="right"/>
    </xf>
    <xf numFmtId="0" fontId="25" fillId="0" borderId="0" xfId="0" applyFont="1" applyBorder="1" applyAlignment="1">
      <alignment horizontal="right"/>
    </xf>
    <xf numFmtId="181" fontId="2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7" fontId="6" fillId="0" borderId="0" xfId="15" applyNumberFormat="1" applyFont="1" applyBorder="1" applyAlignment="1">
      <alignment/>
    </xf>
    <xf numFmtId="3" fontId="26" fillId="0" borderId="0" xfId="0" applyNumberFormat="1" applyFont="1" applyAlignment="1">
      <alignment horizontal="left"/>
    </xf>
    <xf numFmtId="181" fontId="44" fillId="0" borderId="0" xfId="0" applyNumberFormat="1" applyFont="1" applyAlignment="1">
      <alignment/>
    </xf>
    <xf numFmtId="177" fontId="44" fillId="0" borderId="0" xfId="15" applyNumberFormat="1" applyFont="1" applyAlignment="1">
      <alignment/>
    </xf>
    <xf numFmtId="14" fontId="81" fillId="0" borderId="0" xfId="0" applyNumberFormat="1" applyFont="1" applyAlignment="1">
      <alignment/>
    </xf>
    <xf numFmtId="0" fontId="88" fillId="0" borderId="0" xfId="0" applyFont="1" applyBorder="1" applyAlignment="1">
      <alignment horizontal="left"/>
    </xf>
    <xf numFmtId="14" fontId="86" fillId="0" borderId="0" xfId="0" applyNumberFormat="1" applyFont="1" applyAlignment="1">
      <alignment horizontal="left"/>
    </xf>
    <xf numFmtId="14" fontId="81" fillId="0" borderId="0" xfId="0" applyNumberFormat="1" applyFont="1" applyAlignment="1">
      <alignment horizontal="left"/>
    </xf>
    <xf numFmtId="181" fontId="86" fillId="0" borderId="0" xfId="0" applyNumberFormat="1" applyFont="1" applyAlignment="1">
      <alignment horizontal="left"/>
    </xf>
    <xf numFmtId="0" fontId="86" fillId="0" borderId="0" xfId="0" applyFont="1" applyAlignment="1">
      <alignment horizontal="left"/>
    </xf>
    <xf numFmtId="181" fontId="102" fillId="0" borderId="0" xfId="0" applyNumberFormat="1" applyFont="1" applyAlignment="1">
      <alignment horizontal="right"/>
    </xf>
    <xf numFmtId="0" fontId="103" fillId="0" borderId="0" xfId="0" applyFont="1" applyAlignment="1">
      <alignment/>
    </xf>
    <xf numFmtId="0" fontId="26" fillId="0" borderId="0" xfId="0" applyFont="1" applyAlignment="1">
      <alignment horizontal="left"/>
    </xf>
    <xf numFmtId="3" fontId="26" fillId="0" borderId="0" xfId="0" applyNumberFormat="1" applyFont="1" applyFill="1" applyAlignment="1">
      <alignment horizontal="right"/>
    </xf>
    <xf numFmtId="174" fontId="43" fillId="0" borderId="0" xfId="0" applyNumberFormat="1" applyFont="1" applyFill="1" applyAlignment="1">
      <alignment/>
    </xf>
    <xf numFmtId="180" fontId="43" fillId="0" borderId="0" xfId="0" applyNumberFormat="1" applyFont="1" applyFill="1" applyAlignment="1">
      <alignment horizontal="right"/>
    </xf>
    <xf numFmtId="174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 horizontal="right"/>
    </xf>
    <xf numFmtId="4" fontId="43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 horizontal="left"/>
    </xf>
    <xf numFmtId="4" fontId="6" fillId="0" borderId="0" xfId="0" applyNumberFormat="1" applyFont="1" applyAlignment="1">
      <alignment/>
    </xf>
    <xf numFmtId="3" fontId="73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192" fontId="37" fillId="0" borderId="0" xfId="0" applyNumberFormat="1" applyFont="1" applyBorder="1" applyAlignment="1">
      <alignment horizontal="right"/>
    </xf>
  </cellXfs>
  <cellStyles count="90">
    <cellStyle name="Normal" xfId="0"/>
    <cellStyle name="Comma" xfId="15"/>
    <cellStyle name="Comma [0]" xfId="16"/>
    <cellStyle name="Comma [0]_Cover" xfId="17"/>
    <cellStyle name="Comma [0]_page 2" xfId="18"/>
    <cellStyle name="Comma [0]_page 2_page 3" xfId="19"/>
    <cellStyle name="Comma [0]_page 2_page 3 (2)" xfId="20"/>
    <cellStyle name="Comma [0]_page 2_Pg2hilo" xfId="21"/>
    <cellStyle name="Comma [0]_page 2_pg3hilo" xfId="22"/>
    <cellStyle name="Comma [0]_page 3" xfId="23"/>
    <cellStyle name="Comma [0]_page 3 (2)" xfId="24"/>
    <cellStyle name="Comma [0]_page 3_1" xfId="25"/>
    <cellStyle name="Comma [0]_Pg2hilo" xfId="26"/>
    <cellStyle name="Comma [0]_pg3hilo" xfId="27"/>
    <cellStyle name="Comma [0]_Sheet1" xfId="28"/>
    <cellStyle name="Comma [0]_Table5" xfId="29"/>
    <cellStyle name="Comma [0]_TOver" xfId="30"/>
    <cellStyle name="Comma_1 Full" xfId="31"/>
    <cellStyle name="Comma_2Aim data" xfId="32"/>
    <cellStyle name="Comma_2data" xfId="33"/>
    <cellStyle name="Comma_Aim data" xfId="34"/>
    <cellStyle name="Comma_Chart3" xfId="35"/>
    <cellStyle name="Comma_Cover" xfId="36"/>
    <cellStyle name="Comma_Data #" xfId="37"/>
    <cellStyle name="Comma_page 2" xfId="38"/>
    <cellStyle name="Comma_page 2_page 3" xfId="39"/>
    <cellStyle name="Comma_page 2_page 3 (2)" xfId="40"/>
    <cellStyle name="Comma_page 2_Pg2hilo" xfId="41"/>
    <cellStyle name="Comma_page 2_pg3hilo" xfId="42"/>
    <cellStyle name="Comma_page 3" xfId="43"/>
    <cellStyle name="Comma_page 3 (2)" xfId="44"/>
    <cellStyle name="Comma_page 3_1" xfId="45"/>
    <cellStyle name="Comma_Pg2hilo" xfId="46"/>
    <cellStyle name="Comma_pg3hilo" xfId="47"/>
    <cellStyle name="Comma_Sheet1" xfId="48"/>
    <cellStyle name="Comma_Table 2" xfId="49"/>
    <cellStyle name="Comma_Table5" xfId="50"/>
    <cellStyle name="Comma_TOver" xfId="51"/>
    <cellStyle name="Currency" xfId="52"/>
    <cellStyle name="Currency [0]" xfId="53"/>
    <cellStyle name="Currency [0]_Cover" xfId="54"/>
    <cellStyle name="Currency [0]_page 2" xfId="55"/>
    <cellStyle name="Currency [0]_page 2_page 3" xfId="56"/>
    <cellStyle name="Currency [0]_page 2_page 3 (2)" xfId="57"/>
    <cellStyle name="Currency [0]_page 2_Pg2hilo" xfId="58"/>
    <cellStyle name="Currency [0]_page 2_pg3hilo" xfId="59"/>
    <cellStyle name="Currency [0]_page 3" xfId="60"/>
    <cellStyle name="Currency [0]_page 3 (2)" xfId="61"/>
    <cellStyle name="Currency [0]_page 3_1" xfId="62"/>
    <cellStyle name="Currency [0]_Pg2hilo" xfId="63"/>
    <cellStyle name="Currency [0]_pg3hilo" xfId="64"/>
    <cellStyle name="Currency [0]_Sheet1" xfId="65"/>
    <cellStyle name="Currency [0]_Table5" xfId="66"/>
    <cellStyle name="Currency [0]_TOver" xfId="67"/>
    <cellStyle name="Currency_1 Full" xfId="68"/>
    <cellStyle name="Currency_2Aim data" xfId="69"/>
    <cellStyle name="Currency_2data" xfId="70"/>
    <cellStyle name="Currency_Aim data" xfId="71"/>
    <cellStyle name="Currency_Chart3" xfId="72"/>
    <cellStyle name="Currency_Cover" xfId="73"/>
    <cellStyle name="Currency_Data #" xfId="74"/>
    <cellStyle name="Currency_page 2" xfId="75"/>
    <cellStyle name="Currency_page 2_page 3" xfId="76"/>
    <cellStyle name="Currency_page 2_page 3 (2)" xfId="77"/>
    <cellStyle name="Currency_page 2_Pg2hilo" xfId="78"/>
    <cellStyle name="Currency_page 2_pg3hilo" xfId="79"/>
    <cellStyle name="Currency_page 3" xfId="80"/>
    <cellStyle name="Currency_page 3 (2)" xfId="81"/>
    <cellStyle name="Currency_page 3_1" xfId="82"/>
    <cellStyle name="Currency_Pg2hilo" xfId="83"/>
    <cellStyle name="Currency_pg3hilo" xfId="84"/>
    <cellStyle name="Currency_Sheet1" xfId="85"/>
    <cellStyle name="Currency_Table 2" xfId="86"/>
    <cellStyle name="Currency_Table5" xfId="87"/>
    <cellStyle name="Currency_TOver" xfId="88"/>
    <cellStyle name="Normal_1 Full" xfId="89"/>
    <cellStyle name="Normal_2Aim data" xfId="90"/>
    <cellStyle name="Normal_2data" xfId="91"/>
    <cellStyle name="Normal_3New Iss" xfId="92"/>
    <cellStyle name="Normal_4Money raised" xfId="93"/>
    <cellStyle name="Normal_Aim data" xfId="94"/>
    <cellStyle name="Normal_Chart3" xfId="95"/>
    <cellStyle name="Normal_Data #" xfId="96"/>
    <cellStyle name="Normal_Page 11" xfId="97"/>
    <cellStyle name="Normal_SEATS Pg10" xfId="98"/>
    <cellStyle name="Normal_Sheet1" xfId="99"/>
    <cellStyle name="Normal_Table 2" xfId="100"/>
    <cellStyle name="Normal_TOver" xfId="101"/>
    <cellStyle name="Normal_WOMAY195" xfId="102"/>
    <cellStyle name="Percen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D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&amp; prices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O45"/>
  <sheetViews>
    <sheetView tabSelected="1" zoomScale="86" zoomScaleNormal="86" workbookViewId="0" topLeftCell="A1">
      <selection activeCell="L1" sqref="L1:Y16384"/>
    </sheetView>
  </sheetViews>
  <sheetFormatPr defaultColWidth="9.140625" defaultRowHeight="12.75"/>
  <cols>
    <col min="1" max="1" width="7.7109375" style="0" customWidth="1"/>
    <col min="2" max="2" width="10.421875" style="0" customWidth="1"/>
    <col min="3" max="3" width="11.00390625" style="0" customWidth="1"/>
    <col min="4" max="4" width="13.7109375" style="0" customWidth="1"/>
    <col min="5" max="5" width="12.7109375" style="101" customWidth="1"/>
    <col min="6" max="6" width="7.7109375" style="0" customWidth="1"/>
    <col min="7" max="7" width="12.00390625" style="101" customWidth="1"/>
    <col min="8" max="8" width="0.85546875" style="0" customWidth="1"/>
    <col min="9" max="9" width="21.28125" style="0" customWidth="1"/>
    <col min="10" max="10" width="23.8515625" style="0" customWidth="1"/>
    <col min="12" max="13" width="0" style="178" hidden="1" customWidth="1"/>
    <col min="14" max="14" width="12.140625" style="178" hidden="1" customWidth="1"/>
    <col min="15" max="15" width="11.421875" style="178" hidden="1" customWidth="1"/>
    <col min="16" max="16" width="12.140625" style="178" hidden="1" customWidth="1"/>
    <col min="17" max="17" width="2.00390625" style="178" hidden="1" customWidth="1"/>
    <col min="18" max="18" width="12.28125" style="178" hidden="1" customWidth="1"/>
    <col min="19" max="19" width="10.8515625" style="178" hidden="1" customWidth="1"/>
    <col min="20" max="20" width="10.7109375" style="178" hidden="1" customWidth="1"/>
    <col min="21" max="21" width="2.421875" style="178" hidden="1" customWidth="1"/>
    <col min="22" max="22" width="11.421875" style="178" hidden="1" customWidth="1"/>
    <col min="23" max="23" width="9.8515625" style="178" hidden="1" customWidth="1"/>
    <col min="24" max="24" width="13.7109375" style="178" hidden="1" customWidth="1"/>
    <col min="25" max="25" width="0" style="0" hidden="1" customWidth="1"/>
  </cols>
  <sheetData>
    <row r="4" spans="1:13" ht="32.25" customHeight="1">
      <c r="A4" s="17"/>
      <c r="B4" s="1"/>
      <c r="C4" s="1"/>
      <c r="D4" s="21"/>
      <c r="F4" s="79" t="s">
        <v>0</v>
      </c>
      <c r="J4" s="49"/>
      <c r="K4" s="16"/>
      <c r="L4" s="180"/>
      <c r="M4" s="180"/>
    </row>
    <row r="5" spans="2:7" ht="26.25">
      <c r="B5" s="37"/>
      <c r="C5" s="37"/>
      <c r="F5" s="506" t="str">
        <f>TEXT(B15,"mmmm yyyy")</f>
        <v>January 1999</v>
      </c>
      <c r="G5" s="174"/>
    </row>
    <row r="6" spans="7:8" ht="12.75">
      <c r="G6" s="112"/>
      <c r="H6" s="20"/>
    </row>
    <row r="7" spans="2:8" ht="14.25">
      <c r="B7" s="150"/>
      <c r="C7" s="13"/>
      <c r="G7" s="112"/>
      <c r="H7" s="20"/>
    </row>
    <row r="8" spans="2:8" ht="14.25">
      <c r="B8" s="150"/>
      <c r="C8" s="13"/>
      <c r="G8" s="112"/>
      <c r="H8" s="20"/>
    </row>
    <row r="9" spans="1:10" ht="14.25">
      <c r="A9" s="50"/>
      <c r="B9" s="51"/>
      <c r="C9" s="51"/>
      <c r="D9" s="50"/>
      <c r="E9" s="102"/>
      <c r="F9" s="50"/>
      <c r="G9" s="113"/>
      <c r="H9" s="52"/>
      <c r="I9" s="50"/>
      <c r="J9" s="50"/>
    </row>
    <row r="10" spans="1:8" ht="23.25" customHeight="1">
      <c r="A10" s="87" t="s">
        <v>1</v>
      </c>
      <c r="B10" s="13"/>
      <c r="C10" s="13"/>
      <c r="G10" s="112"/>
      <c r="H10" s="20"/>
    </row>
    <row r="11" spans="1:24" s="3" customFormat="1" ht="12.75">
      <c r="A11"/>
      <c r="B11"/>
      <c r="C11"/>
      <c r="E11" s="103"/>
      <c r="G11" s="103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</row>
    <row r="12" spans="1:24" s="86" customFormat="1" ht="11.25">
      <c r="A12" s="6"/>
      <c r="B12" s="5" t="s">
        <v>2</v>
      </c>
      <c r="C12" s="5" t="s">
        <v>3</v>
      </c>
      <c r="D12" s="5" t="s">
        <v>4</v>
      </c>
      <c r="E12" s="104"/>
      <c r="F12" s="6"/>
      <c r="G12" s="114"/>
      <c r="H12" s="6"/>
      <c r="I12" s="6"/>
      <c r="J12" s="6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</row>
    <row r="13" spans="1:24" s="86" customFormat="1" ht="11.25">
      <c r="A13" s="6"/>
      <c r="B13" s="5" t="s">
        <v>5</v>
      </c>
      <c r="C13" s="5" t="s">
        <v>6</v>
      </c>
      <c r="D13" s="5" t="s">
        <v>7</v>
      </c>
      <c r="E13" s="104"/>
      <c r="F13" s="6"/>
      <c r="G13" s="115" t="s">
        <v>8</v>
      </c>
      <c r="H13" s="88"/>
      <c r="I13" s="88"/>
      <c r="J13" s="8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</row>
    <row r="14" spans="1:24" s="86" customFormat="1" ht="11.25">
      <c r="A14" s="6"/>
      <c r="B14" s="5" t="s">
        <v>9</v>
      </c>
      <c r="C14" s="538">
        <v>36160</v>
      </c>
      <c r="D14" s="172" t="str">
        <f>TEXT("at ","@")&amp;TEXT($B$15,"dd/mm/yy")</f>
        <v>at 31/01/99</v>
      </c>
      <c r="E14" s="104" t="s">
        <v>10</v>
      </c>
      <c r="F14" s="6"/>
      <c r="G14" s="104"/>
      <c r="H14" s="5"/>
      <c r="I14" s="5" t="s">
        <v>11</v>
      </c>
      <c r="J14" s="5" t="s">
        <v>11</v>
      </c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</row>
    <row r="15" spans="1:24" s="86" customFormat="1" ht="11.25">
      <c r="A15" s="25"/>
      <c r="B15" s="153">
        <v>36191</v>
      </c>
      <c r="C15" s="176" t="str">
        <f>TEXT("at ","@")&amp;TEXT($B$15,"dd/m/yy")</f>
        <v>at 31/1/99</v>
      </c>
      <c r="D15" s="15" t="s">
        <v>12</v>
      </c>
      <c r="E15" s="105" t="s">
        <v>12</v>
      </c>
      <c r="F15" s="25"/>
      <c r="G15" s="105" t="s">
        <v>13</v>
      </c>
      <c r="H15" s="15"/>
      <c r="I15" s="15" t="s">
        <v>14</v>
      </c>
      <c r="J15" s="15" t="s">
        <v>15</v>
      </c>
      <c r="L15" s="160"/>
      <c r="M15" s="160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</row>
    <row r="16" spans="2:24" s="8" customFormat="1" ht="6.75" customHeight="1">
      <c r="B16" s="26"/>
      <c r="C16" s="42"/>
      <c r="D16" s="42"/>
      <c r="E16" s="106"/>
      <c r="F16" s="43"/>
      <c r="G16" s="106"/>
      <c r="H16" s="38"/>
      <c r="I16" s="38"/>
      <c r="J16" s="39"/>
      <c r="L16" s="178"/>
      <c r="M16" s="178"/>
      <c r="N16" s="178"/>
      <c r="O16" s="178"/>
      <c r="P16" s="178"/>
      <c r="Q16" s="178"/>
      <c r="R16" s="179"/>
      <c r="S16" s="179"/>
      <c r="T16" s="179"/>
      <c r="U16" s="179"/>
      <c r="V16" s="179"/>
      <c r="W16" s="179"/>
      <c r="X16" s="179"/>
    </row>
    <row r="17" spans="2:24" s="82" customFormat="1" ht="12.75">
      <c r="B17" s="368">
        <v>310</v>
      </c>
      <c r="C17" s="367">
        <v>801.6</v>
      </c>
      <c r="D17" s="370">
        <f>TOver!K665</f>
        <v>4617.520109389376</v>
      </c>
      <c r="E17" s="107"/>
      <c r="F17" s="89"/>
      <c r="G17" s="107"/>
      <c r="H17" s="83"/>
      <c r="I17" s="83"/>
      <c r="J17" s="83"/>
      <c r="L17" s="179"/>
      <c r="M17" s="179"/>
      <c r="N17" s="179" t="s">
        <v>16</v>
      </c>
      <c r="O17" s="179"/>
      <c r="P17" s="179"/>
      <c r="Q17" s="179"/>
      <c r="R17" s="178"/>
      <c r="S17" s="178"/>
      <c r="T17" s="178"/>
      <c r="U17" s="178"/>
      <c r="V17" s="178"/>
      <c r="W17" s="178"/>
      <c r="X17" s="178"/>
    </row>
    <row r="18" spans="2:24" s="9" customFormat="1" ht="12">
      <c r="B18" s="361"/>
      <c r="C18" s="367">
        <v>834.9</v>
      </c>
      <c r="D18" s="12"/>
      <c r="E18" s="108"/>
      <c r="F18" s="30"/>
      <c r="G18" s="116"/>
      <c r="H18" s="45"/>
      <c r="I18" s="45"/>
      <c r="J18" s="12"/>
      <c r="L18" s="178"/>
      <c r="M18" s="178" t="s">
        <v>17</v>
      </c>
      <c r="N18" s="178" t="s">
        <v>18</v>
      </c>
      <c r="O18" s="178" t="s">
        <v>19</v>
      </c>
      <c r="P18" s="178" t="s">
        <v>20</v>
      </c>
      <c r="Q18" s="178"/>
      <c r="R18" s="178" t="s">
        <v>18</v>
      </c>
      <c r="S18" s="178" t="s">
        <v>19</v>
      </c>
      <c r="T18" s="178" t="s">
        <v>20</v>
      </c>
      <c r="U18" s="178"/>
      <c r="V18" s="178" t="s">
        <v>18</v>
      </c>
      <c r="W18" s="178" t="s">
        <v>19</v>
      </c>
      <c r="X18" s="178" t="s">
        <v>20</v>
      </c>
    </row>
    <row r="19" spans="2:24" s="9" customFormat="1" ht="12">
      <c r="B19" s="368"/>
      <c r="C19" s="369">
        <f>(C18-C17)/C17</f>
        <v>0.04154191616766461</v>
      </c>
      <c r="D19" s="173">
        <f>B15</f>
        <v>36191</v>
      </c>
      <c r="E19" s="371">
        <f>G45+Further!F40</f>
        <v>12.158100000000001</v>
      </c>
      <c r="F19" s="359"/>
      <c r="G19" s="373">
        <f>TOver!H711</f>
        <v>130603916.39999993</v>
      </c>
      <c r="H19" s="374"/>
      <c r="I19" s="375">
        <f>TOver!G711</f>
        <v>20719</v>
      </c>
      <c r="J19" s="375">
        <f>TOver!I711</f>
        <v>683105956</v>
      </c>
      <c r="L19" s="178"/>
      <c r="M19" s="178" t="s">
        <v>21</v>
      </c>
      <c r="N19" s="178"/>
      <c r="O19" s="178"/>
      <c r="P19" s="178"/>
      <c r="Q19" s="178"/>
      <c r="R19" s="179" t="s">
        <v>22</v>
      </c>
      <c r="S19" s="178"/>
      <c r="T19" s="178"/>
      <c r="U19" s="178"/>
      <c r="V19" s="179" t="s">
        <v>23</v>
      </c>
      <c r="W19" s="178"/>
      <c r="X19" s="178"/>
    </row>
    <row r="20" spans="2:17" ht="12.75">
      <c r="B20" s="235"/>
      <c r="D20" s="5" t="s">
        <v>22</v>
      </c>
      <c r="E20" s="371">
        <f>SUM(M25:M36)</f>
        <v>12.158100000000001</v>
      </c>
      <c r="F20" s="356"/>
      <c r="G20" s="374">
        <f>R25</f>
        <v>130603916.39999993</v>
      </c>
      <c r="H20" s="374"/>
      <c r="I20" s="375">
        <f>S25</f>
        <v>20719</v>
      </c>
      <c r="J20" s="375">
        <f>T25</f>
        <v>683105956</v>
      </c>
      <c r="L20" s="181">
        <v>95</v>
      </c>
      <c r="M20" s="337">
        <v>94.8</v>
      </c>
      <c r="N20" s="177">
        <v>270165998</v>
      </c>
      <c r="O20" s="177">
        <v>29009</v>
      </c>
      <c r="P20" s="177">
        <v>544278743</v>
      </c>
      <c r="Q20" s="177"/>
    </row>
    <row r="21" spans="2:24" ht="12.75">
      <c r="B21" s="235"/>
      <c r="D21" s="5" t="s">
        <v>23</v>
      </c>
      <c r="E21" s="371">
        <f>SUM(M20:M36)</f>
        <v>2175.704</v>
      </c>
      <c r="F21" s="356"/>
      <c r="G21" s="374">
        <f>V25</f>
        <v>6708349145.859999</v>
      </c>
      <c r="H21" s="374"/>
      <c r="I21" s="374">
        <f>W25</f>
        <v>680623</v>
      </c>
      <c r="J21" s="374">
        <f>X25</f>
        <v>19823842751</v>
      </c>
      <c r="L21" s="181">
        <v>96</v>
      </c>
      <c r="M21" s="337">
        <v>816.597</v>
      </c>
      <c r="N21" s="177">
        <v>1944150529</v>
      </c>
      <c r="O21" s="177">
        <v>187975</v>
      </c>
      <c r="P21" s="177">
        <v>5529124432</v>
      </c>
      <c r="Q21" s="177"/>
      <c r="R21" s="177"/>
      <c r="S21" s="177"/>
      <c r="T21" s="177"/>
      <c r="V21" s="177">
        <v>2214316527</v>
      </c>
      <c r="W21" s="177">
        <v>216984</v>
      </c>
      <c r="X21" s="177">
        <v>6073403175</v>
      </c>
    </row>
    <row r="22" spans="4:24" ht="7.5" customHeight="1">
      <c r="D22" s="5"/>
      <c r="E22" s="94"/>
      <c r="F22" s="89"/>
      <c r="G22" s="118"/>
      <c r="H22" s="118"/>
      <c r="I22" s="118"/>
      <c r="J22" s="118"/>
      <c r="L22" s="181">
        <v>97</v>
      </c>
      <c r="M22" s="337">
        <v>694.568</v>
      </c>
      <c r="N22" s="177">
        <v>2415277720</v>
      </c>
      <c r="O22" s="177">
        <v>217426</v>
      </c>
      <c r="P22" s="177">
        <v>6443015178</v>
      </c>
      <c r="Q22" s="177"/>
      <c r="R22" s="177"/>
      <c r="S22" s="177"/>
      <c r="T22" s="177"/>
      <c r="V22" s="177">
        <f>SUM(N20:N22)</f>
        <v>4629594247</v>
      </c>
      <c r="W22" s="177">
        <f>SUM(O20:O22)</f>
        <v>434410</v>
      </c>
      <c r="X22" s="177">
        <f>SUM(P20:P22)</f>
        <v>12516418353</v>
      </c>
    </row>
    <row r="23" spans="4:24" ht="12.75" customHeight="1">
      <c r="D23" s="5"/>
      <c r="E23" s="336"/>
      <c r="F23" s="89"/>
      <c r="G23" s="118"/>
      <c r="H23" s="118"/>
      <c r="I23" s="118"/>
      <c r="J23" s="118"/>
      <c r="L23" s="178">
        <v>98</v>
      </c>
      <c r="M23" s="517">
        <v>557.5809</v>
      </c>
      <c r="N23" s="518">
        <v>1948150982.4599986</v>
      </c>
      <c r="O23" s="518">
        <v>225494</v>
      </c>
      <c r="P23" s="518">
        <v>6921384552</v>
      </c>
      <c r="V23" s="518">
        <v>6577745229.459999</v>
      </c>
      <c r="W23" s="518">
        <v>659904</v>
      </c>
      <c r="X23" s="518">
        <v>19140736795</v>
      </c>
    </row>
    <row r="24" spans="1:11" s="3" customFormat="1" ht="27.75" customHeight="1">
      <c r="A24" s="87" t="s">
        <v>24</v>
      </c>
      <c r="B24"/>
      <c r="C24"/>
      <c r="D24" s="14"/>
      <c r="E24" s="109"/>
      <c r="F24" s="14"/>
      <c r="G24" s="117"/>
      <c r="H24" s="2"/>
      <c r="I24" s="2"/>
      <c r="J24" s="2"/>
      <c r="K24" s="2"/>
    </row>
    <row r="25" spans="4:41" s="3" customFormat="1" ht="12.75" customHeight="1">
      <c r="D25" s="14"/>
      <c r="E25" s="109"/>
      <c r="F25" s="14"/>
      <c r="G25" s="103"/>
      <c r="I25" s="4"/>
      <c r="J25" s="2"/>
      <c r="K25" s="2"/>
      <c r="L25" s="182">
        <v>35796</v>
      </c>
      <c r="M25" s="371">
        <v>12.158100000000001</v>
      </c>
      <c r="N25" s="337">
        <v>130603916.39999993</v>
      </c>
      <c r="O25" s="337">
        <v>20719</v>
      </c>
      <c r="P25" s="177">
        <v>683105956</v>
      </c>
      <c r="Q25" s="177"/>
      <c r="R25" s="177">
        <f>N25</f>
        <v>130603916.39999993</v>
      </c>
      <c r="S25" s="177">
        <f>O25</f>
        <v>20719</v>
      </c>
      <c r="T25" s="177">
        <f>P25</f>
        <v>683105956</v>
      </c>
      <c r="U25" s="178"/>
      <c r="V25" s="177">
        <f aca="true" t="shared" si="0" ref="V25:V36">V$23+R25</f>
        <v>6708349145.859999</v>
      </c>
      <c r="W25" s="177">
        <f aca="true" t="shared" si="1" ref="W25:W36">W$23+S25</f>
        <v>680623</v>
      </c>
      <c r="X25" s="177">
        <f aca="true" t="shared" si="2" ref="X25:X36">X$23+T25</f>
        <v>19823842751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s="8" customFormat="1" ht="12" customHeight="1">
      <c r="A26" s="6" t="s">
        <v>25</v>
      </c>
      <c r="B26" s="6" t="s">
        <v>26</v>
      </c>
      <c r="C26" s="6"/>
      <c r="D26" s="6" t="s">
        <v>27</v>
      </c>
      <c r="E26" s="104" t="s">
        <v>4</v>
      </c>
      <c r="F26" s="5" t="s">
        <v>28</v>
      </c>
      <c r="G26" s="104" t="s">
        <v>29</v>
      </c>
      <c r="H26" s="5"/>
      <c r="K26" s="5"/>
      <c r="L26" s="182">
        <v>35827</v>
      </c>
      <c r="M26" s="337">
        <v>0</v>
      </c>
      <c r="N26" s="337">
        <v>0</v>
      </c>
      <c r="O26" s="337">
        <v>0</v>
      </c>
      <c r="P26" s="337">
        <v>0</v>
      </c>
      <c r="Q26" s="177"/>
      <c r="R26" s="177">
        <f>R25+N26</f>
        <v>130603916.39999993</v>
      </c>
      <c r="S26" s="177">
        <f>S25+O26</f>
        <v>20719</v>
      </c>
      <c r="T26" s="177">
        <f>T25+P26</f>
        <v>683105956</v>
      </c>
      <c r="U26" s="178"/>
      <c r="V26" s="177">
        <f t="shared" si="0"/>
        <v>6708349145.859999</v>
      </c>
      <c r="W26" s="177">
        <f t="shared" si="1"/>
        <v>680623</v>
      </c>
      <c r="X26" s="177">
        <f t="shared" si="2"/>
        <v>19823842751</v>
      </c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s="8" customFormat="1" ht="12" customHeight="1">
      <c r="A27" s="6" t="s">
        <v>30</v>
      </c>
      <c r="B27" s="6" t="s">
        <v>31</v>
      </c>
      <c r="C27" s="6"/>
      <c r="D27" s="6" t="s">
        <v>32</v>
      </c>
      <c r="E27" s="104" t="s">
        <v>33</v>
      </c>
      <c r="F27" s="26" t="s">
        <v>34</v>
      </c>
      <c r="G27" s="104" t="s">
        <v>35</v>
      </c>
      <c r="H27" s="5"/>
      <c r="I27" s="27" t="s">
        <v>36</v>
      </c>
      <c r="J27" s="27" t="s">
        <v>37</v>
      </c>
      <c r="K27" s="6"/>
      <c r="L27" s="182">
        <v>35855</v>
      </c>
      <c r="M27" s="337">
        <v>0</v>
      </c>
      <c r="N27" s="337">
        <v>0</v>
      </c>
      <c r="O27" s="337">
        <v>0</v>
      </c>
      <c r="P27" s="337">
        <v>0</v>
      </c>
      <c r="Q27" s="177"/>
      <c r="R27" s="177">
        <f aca="true" t="shared" si="3" ref="R27:T30">R26+N27</f>
        <v>130603916.39999993</v>
      </c>
      <c r="S27" s="177">
        <f t="shared" si="3"/>
        <v>20719</v>
      </c>
      <c r="T27" s="177">
        <f t="shared" si="3"/>
        <v>683105956</v>
      </c>
      <c r="U27" s="178"/>
      <c r="V27" s="177">
        <f t="shared" si="0"/>
        <v>6708349145.859999</v>
      </c>
      <c r="W27" s="177">
        <f t="shared" si="1"/>
        <v>680623</v>
      </c>
      <c r="X27" s="177">
        <f t="shared" si="2"/>
        <v>19823842751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s="8" customFormat="1" ht="12" customHeight="1">
      <c r="A28" s="25" t="s">
        <v>38</v>
      </c>
      <c r="B28" s="25" t="s">
        <v>39</v>
      </c>
      <c r="C28" s="25"/>
      <c r="D28" s="25" t="s">
        <v>40</v>
      </c>
      <c r="E28" s="105" t="s">
        <v>41</v>
      </c>
      <c r="F28" s="15" t="s">
        <v>42</v>
      </c>
      <c r="G28" s="105" t="s">
        <v>43</v>
      </c>
      <c r="H28" s="15"/>
      <c r="I28" s="25" t="s">
        <v>39</v>
      </c>
      <c r="J28" s="25" t="s">
        <v>39</v>
      </c>
      <c r="K28" s="6"/>
      <c r="L28" s="182">
        <v>35886</v>
      </c>
      <c r="M28" s="337">
        <v>0</v>
      </c>
      <c r="N28" s="337">
        <v>0</v>
      </c>
      <c r="O28" s="337">
        <v>0</v>
      </c>
      <c r="P28" s="337">
        <v>0</v>
      </c>
      <c r="Q28" s="177"/>
      <c r="R28" s="177">
        <f t="shared" si="3"/>
        <v>130603916.39999993</v>
      </c>
      <c r="S28" s="177">
        <f t="shared" si="3"/>
        <v>20719</v>
      </c>
      <c r="T28" s="177">
        <f t="shared" si="3"/>
        <v>683105956</v>
      </c>
      <c r="U28" s="178"/>
      <c r="V28" s="177">
        <f t="shared" si="0"/>
        <v>6708349145.859999</v>
      </c>
      <c r="W28" s="177">
        <f t="shared" si="1"/>
        <v>680623</v>
      </c>
      <c r="X28" s="177">
        <f t="shared" si="2"/>
        <v>19823842751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s="8" customFormat="1" ht="12" customHeight="1">
      <c r="A29" s="354"/>
      <c r="B29" s="354"/>
      <c r="C29" s="354"/>
      <c r="D29" s="354"/>
      <c r="E29" s="355"/>
      <c r="F29" s="356"/>
      <c r="G29" s="355"/>
      <c r="H29" s="356"/>
      <c r="I29" s="354"/>
      <c r="J29" s="354"/>
      <c r="K29" s="6"/>
      <c r="L29" s="182">
        <v>35916</v>
      </c>
      <c r="M29" s="337">
        <v>0</v>
      </c>
      <c r="N29" s="337">
        <v>0</v>
      </c>
      <c r="O29" s="337">
        <v>0</v>
      </c>
      <c r="P29" s="337">
        <v>0</v>
      </c>
      <c r="Q29" s="177"/>
      <c r="R29" s="177">
        <f t="shared" si="3"/>
        <v>130603916.39999993</v>
      </c>
      <c r="S29" s="177">
        <f t="shared" si="3"/>
        <v>20719</v>
      </c>
      <c r="T29" s="177">
        <f t="shared" si="3"/>
        <v>683105956</v>
      </c>
      <c r="U29" s="178"/>
      <c r="V29" s="177">
        <f t="shared" si="0"/>
        <v>6708349145.859999</v>
      </c>
      <c r="W29" s="177">
        <f t="shared" si="1"/>
        <v>680623</v>
      </c>
      <c r="X29" s="177">
        <f t="shared" si="2"/>
        <v>19823842751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s="8" customFormat="1" ht="12" customHeight="1">
      <c r="A30" s="357"/>
      <c r="B30" s="357"/>
      <c r="C30" s="357"/>
      <c r="D30" s="357"/>
      <c r="E30" s="357"/>
      <c r="F30" s="357"/>
      <c r="G30" s="357"/>
      <c r="H30" s="357"/>
      <c r="I30" s="357"/>
      <c r="J30" s="357"/>
      <c r="K30" s="6"/>
      <c r="L30" s="182">
        <v>35947</v>
      </c>
      <c r="M30" s="337">
        <v>0</v>
      </c>
      <c r="N30" s="337">
        <v>0</v>
      </c>
      <c r="O30" s="337">
        <v>0</v>
      </c>
      <c r="P30" s="337">
        <v>0</v>
      </c>
      <c r="Q30" s="177"/>
      <c r="R30" s="177">
        <f t="shared" si="3"/>
        <v>130603916.39999993</v>
      </c>
      <c r="S30" s="177">
        <f t="shared" si="3"/>
        <v>20719</v>
      </c>
      <c r="T30" s="177">
        <f t="shared" si="3"/>
        <v>683105956</v>
      </c>
      <c r="U30" s="178"/>
      <c r="V30" s="177">
        <f t="shared" si="0"/>
        <v>6708349145.859999</v>
      </c>
      <c r="W30" s="177">
        <f t="shared" si="1"/>
        <v>680623</v>
      </c>
      <c r="X30" s="177">
        <f t="shared" si="2"/>
        <v>19823842751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s="8" customFormat="1" ht="12" customHeight="1">
      <c r="A31" s="366">
        <v>36165</v>
      </c>
      <c r="B31" s="358" t="s">
        <v>44</v>
      </c>
      <c r="C31" s="354"/>
      <c r="D31" s="359" t="s">
        <v>45</v>
      </c>
      <c r="E31" s="360">
        <v>5.098</v>
      </c>
      <c r="F31" s="361">
        <v>25</v>
      </c>
      <c r="G31" s="360">
        <v>3.898</v>
      </c>
      <c r="H31" s="360"/>
      <c r="I31" s="359" t="s">
        <v>46</v>
      </c>
      <c r="J31" s="359" t="s">
        <v>46</v>
      </c>
      <c r="K31" s="6"/>
      <c r="L31" s="182">
        <v>35977</v>
      </c>
      <c r="M31" s="337">
        <v>0</v>
      </c>
      <c r="N31" s="337">
        <v>0</v>
      </c>
      <c r="O31" s="337">
        <v>0</v>
      </c>
      <c r="P31" s="337">
        <v>0</v>
      </c>
      <c r="Q31" s="177"/>
      <c r="R31" s="177">
        <f>R30+N31</f>
        <v>130603916.39999993</v>
      </c>
      <c r="S31" s="177">
        <f>S30+O31</f>
        <v>20719</v>
      </c>
      <c r="T31" s="177">
        <f>T30+P31</f>
        <v>683105956</v>
      </c>
      <c r="U31" s="178"/>
      <c r="V31" s="177">
        <f t="shared" si="0"/>
        <v>6708349145.859999</v>
      </c>
      <c r="W31" s="177">
        <f t="shared" si="1"/>
        <v>680623</v>
      </c>
      <c r="X31" s="177">
        <f t="shared" si="2"/>
        <v>19823842751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s="8" customFormat="1" ht="12" customHeight="1">
      <c r="A32" s="366"/>
      <c r="B32" s="338" t="s">
        <v>47</v>
      </c>
      <c r="C32" s="354"/>
      <c r="D32" s="359" t="s">
        <v>48</v>
      </c>
      <c r="E32" s="360"/>
      <c r="F32" s="361"/>
      <c r="G32" s="362"/>
      <c r="H32" s="360"/>
      <c r="I32" s="359" t="s">
        <v>49</v>
      </c>
      <c r="J32" s="359" t="s">
        <v>49</v>
      </c>
      <c r="K32" s="6"/>
      <c r="L32" s="315">
        <v>36008</v>
      </c>
      <c r="M32" s="337">
        <v>0</v>
      </c>
      <c r="N32" s="337">
        <v>0</v>
      </c>
      <c r="O32" s="337">
        <v>0</v>
      </c>
      <c r="P32" s="337">
        <v>0</v>
      </c>
      <c r="Q32" s="316"/>
      <c r="R32" s="134">
        <f aca="true" t="shared" si="4" ref="R32:T36">R31+N32</f>
        <v>130603916.39999993</v>
      </c>
      <c r="S32" s="134">
        <f t="shared" si="4"/>
        <v>20719</v>
      </c>
      <c r="T32" s="134">
        <f t="shared" si="4"/>
        <v>683105956</v>
      </c>
      <c r="U32" s="82"/>
      <c r="V32" s="134">
        <f t="shared" si="0"/>
        <v>6708349145.859999</v>
      </c>
      <c r="W32" s="134">
        <f t="shared" si="1"/>
        <v>680623</v>
      </c>
      <c r="X32" s="134">
        <f t="shared" si="2"/>
        <v>19823842751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8" customFormat="1" ht="12" customHeight="1">
      <c r="A33" s="366"/>
      <c r="B33" s="359" t="s">
        <v>50</v>
      </c>
      <c r="C33" s="354"/>
      <c r="D33" s="359" t="s">
        <v>51</v>
      </c>
      <c r="E33" s="359"/>
      <c r="F33" s="361"/>
      <c r="G33" s="362"/>
      <c r="H33" s="360"/>
      <c r="I33" s="359"/>
      <c r="J33" s="359"/>
      <c r="K33" s="6"/>
      <c r="L33" s="315">
        <v>36039</v>
      </c>
      <c r="M33" s="337">
        <v>0</v>
      </c>
      <c r="N33" s="337">
        <v>0</v>
      </c>
      <c r="O33" s="337">
        <v>0</v>
      </c>
      <c r="P33" s="337">
        <v>0</v>
      </c>
      <c r="Q33" s="316"/>
      <c r="R33" s="134">
        <f t="shared" si="4"/>
        <v>130603916.39999993</v>
      </c>
      <c r="S33" s="134">
        <f t="shared" si="4"/>
        <v>20719</v>
      </c>
      <c r="T33" s="134">
        <f t="shared" si="4"/>
        <v>683105956</v>
      </c>
      <c r="U33" s="82"/>
      <c r="V33" s="134">
        <f t="shared" si="0"/>
        <v>6708349145.859999</v>
      </c>
      <c r="W33" s="134">
        <f t="shared" si="1"/>
        <v>680623</v>
      </c>
      <c r="X33" s="134">
        <f t="shared" si="2"/>
        <v>19823842751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1:41" s="8" customFormat="1" ht="12" customHeight="1">
      <c r="K34" s="6"/>
      <c r="L34" s="315">
        <v>36069</v>
      </c>
      <c r="M34" s="337">
        <v>0</v>
      </c>
      <c r="N34" s="337">
        <v>0</v>
      </c>
      <c r="O34" s="337">
        <v>0</v>
      </c>
      <c r="P34" s="337">
        <v>0</v>
      </c>
      <c r="Q34" s="82"/>
      <c r="R34" s="134">
        <f t="shared" si="4"/>
        <v>130603916.39999993</v>
      </c>
      <c r="S34" s="134">
        <f t="shared" si="4"/>
        <v>20719</v>
      </c>
      <c r="T34" s="134">
        <f t="shared" si="4"/>
        <v>683105956</v>
      </c>
      <c r="U34" s="82"/>
      <c r="V34" s="134">
        <f t="shared" si="0"/>
        <v>6708349145.859999</v>
      </c>
      <c r="W34" s="134">
        <f t="shared" si="1"/>
        <v>680623</v>
      </c>
      <c r="X34" s="134">
        <f t="shared" si="2"/>
        <v>19823842751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s="8" customFormat="1" ht="12" customHeight="1">
      <c r="A35" s="366">
        <v>36166</v>
      </c>
      <c r="B35" s="358" t="s">
        <v>52</v>
      </c>
      <c r="C35" s="354"/>
      <c r="D35" s="359" t="s">
        <v>45</v>
      </c>
      <c r="E35" s="360">
        <v>0.448</v>
      </c>
      <c r="F35" s="361">
        <v>1</v>
      </c>
      <c r="G35" s="361">
        <v>0.195</v>
      </c>
      <c r="H35" s="360"/>
      <c r="I35" s="359" t="s">
        <v>53</v>
      </c>
      <c r="J35" s="359" t="s">
        <v>54</v>
      </c>
      <c r="K35" s="6"/>
      <c r="L35" s="315">
        <v>36100</v>
      </c>
      <c r="M35" s="337">
        <v>0</v>
      </c>
      <c r="N35" s="337">
        <v>0</v>
      </c>
      <c r="O35" s="337">
        <v>0</v>
      </c>
      <c r="P35" s="337">
        <v>0</v>
      </c>
      <c r="Q35" s="82"/>
      <c r="R35" s="134">
        <f t="shared" si="4"/>
        <v>130603916.39999993</v>
      </c>
      <c r="S35" s="134">
        <f t="shared" si="4"/>
        <v>20719</v>
      </c>
      <c r="T35" s="134">
        <f t="shared" si="4"/>
        <v>683105956</v>
      </c>
      <c r="U35" s="82"/>
      <c r="V35" s="134">
        <f t="shared" si="0"/>
        <v>6708349145.859999</v>
      </c>
      <c r="W35" s="134">
        <f t="shared" si="1"/>
        <v>680623</v>
      </c>
      <c r="X35" s="134">
        <f t="shared" si="2"/>
        <v>19823842751</v>
      </c>
      <c r="Y35" s="82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s="8" customFormat="1" ht="12" customHeight="1">
      <c r="A36" s="366"/>
      <c r="B36" s="338" t="s">
        <v>55</v>
      </c>
      <c r="C36" s="354"/>
      <c r="D36" s="359" t="s">
        <v>56</v>
      </c>
      <c r="E36" s="360"/>
      <c r="F36" s="361"/>
      <c r="G36" s="362"/>
      <c r="H36" s="360"/>
      <c r="I36" s="359" t="s">
        <v>50</v>
      </c>
      <c r="J36" s="359" t="s">
        <v>57</v>
      </c>
      <c r="K36" s="6"/>
      <c r="L36" s="315">
        <v>36130</v>
      </c>
      <c r="M36" s="337">
        <v>0</v>
      </c>
      <c r="N36" s="337">
        <v>0</v>
      </c>
      <c r="O36" s="337">
        <v>0</v>
      </c>
      <c r="P36" s="337">
        <v>0</v>
      </c>
      <c r="R36" s="134">
        <f>R35+N36</f>
        <v>130603916.39999993</v>
      </c>
      <c r="S36" s="134">
        <f t="shared" si="4"/>
        <v>20719</v>
      </c>
      <c r="T36" s="134">
        <f>T35+O36</f>
        <v>683105956</v>
      </c>
      <c r="U36" s="82"/>
      <c r="V36" s="134">
        <f t="shared" si="0"/>
        <v>6708349145.859999</v>
      </c>
      <c r="W36" s="134">
        <f t="shared" si="1"/>
        <v>680623</v>
      </c>
      <c r="X36" s="134">
        <f t="shared" si="2"/>
        <v>19823842751</v>
      </c>
      <c r="Y36" s="82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s="8" customFormat="1" ht="12" customHeight="1">
      <c r="A37" s="366"/>
      <c r="B37" s="359" t="s">
        <v>58</v>
      </c>
      <c r="C37" s="354"/>
      <c r="D37" s="359" t="s">
        <v>59</v>
      </c>
      <c r="E37" s="359"/>
      <c r="F37" s="361"/>
      <c r="G37" s="362"/>
      <c r="H37" s="360"/>
      <c r="I37" s="359"/>
      <c r="J37" s="359"/>
      <c r="K37" s="6"/>
      <c r="L37" s="315"/>
      <c r="M37" s="315"/>
      <c r="N37" s="134"/>
      <c r="O37" s="134"/>
      <c r="P37" s="134"/>
      <c r="Q37" s="316"/>
      <c r="R37" s="134"/>
      <c r="S37" s="134"/>
      <c r="T37" s="134"/>
      <c r="U37" s="82"/>
      <c r="V37" s="134"/>
      <c r="W37" s="134"/>
      <c r="X37" s="134"/>
      <c r="Y37" s="82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s="8" customFormat="1" ht="12" customHeight="1">
      <c r="A38" s="366"/>
      <c r="B38" s="357"/>
      <c r="C38" s="354"/>
      <c r="D38" s="359"/>
      <c r="E38" s="359"/>
      <c r="F38" s="361"/>
      <c r="G38" s="362"/>
      <c r="H38" s="360"/>
      <c r="I38" s="359"/>
      <c r="J38" s="359"/>
      <c r="K38" s="6"/>
      <c r="L38" s="315"/>
      <c r="M38" s="315"/>
      <c r="N38" s="134"/>
      <c r="O38" s="134"/>
      <c r="P38" s="134"/>
      <c r="Q38" s="316"/>
      <c r="R38" s="134"/>
      <c r="S38" s="134"/>
      <c r="T38" s="134"/>
      <c r="U38" s="82"/>
      <c r="V38" s="134"/>
      <c r="W38" s="134"/>
      <c r="X38" s="134"/>
      <c r="Y38" s="82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s="8" customFormat="1" ht="12" customHeight="1">
      <c r="A39" s="366">
        <v>36179</v>
      </c>
      <c r="B39" s="358" t="s">
        <v>60</v>
      </c>
      <c r="C39" s="354"/>
      <c r="D39" s="359" t="s">
        <v>45</v>
      </c>
      <c r="E39" s="360">
        <v>20.25</v>
      </c>
      <c r="F39" s="361">
        <v>100</v>
      </c>
      <c r="G39" s="360">
        <v>1.25</v>
      </c>
      <c r="H39" s="360"/>
      <c r="I39" s="359" t="s">
        <v>61</v>
      </c>
      <c r="J39" s="359" t="s">
        <v>62</v>
      </c>
      <c r="K39" s="6"/>
      <c r="L39" s="321"/>
      <c r="M39" s="321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82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s="8" customFormat="1" ht="12" customHeight="1">
      <c r="A40" s="366"/>
      <c r="B40" s="338" t="s">
        <v>47</v>
      </c>
      <c r="C40" s="354"/>
      <c r="D40" s="359" t="s">
        <v>63</v>
      </c>
      <c r="E40" s="360"/>
      <c r="F40" s="361"/>
      <c r="G40" s="362"/>
      <c r="H40" s="360"/>
      <c r="I40" s="359" t="s">
        <v>50</v>
      </c>
      <c r="J40" s="359" t="s">
        <v>50</v>
      </c>
      <c r="K40" s="6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82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10" ht="12.75">
      <c r="A41" s="366"/>
      <c r="B41" s="338" t="s">
        <v>64</v>
      </c>
      <c r="C41" s="354"/>
      <c r="D41" s="359" t="s">
        <v>48</v>
      </c>
      <c r="E41" s="359"/>
      <c r="F41" s="361"/>
      <c r="G41" s="362"/>
      <c r="H41" s="360"/>
      <c r="I41" s="359"/>
      <c r="J41" s="359"/>
    </row>
    <row r="42" spans="1:10" ht="12.75">
      <c r="A42" s="366"/>
      <c r="B42" s="359" t="s">
        <v>50</v>
      </c>
      <c r="C42" s="354"/>
      <c r="D42" s="359" t="s">
        <v>65</v>
      </c>
      <c r="E42" s="359"/>
      <c r="F42" s="361"/>
      <c r="G42" s="362"/>
      <c r="H42" s="360"/>
      <c r="I42" s="359"/>
      <c r="J42" s="359"/>
    </row>
    <row r="43" spans="1:10" ht="12.75">
      <c r="A43" s="366"/>
      <c r="B43" s="357"/>
      <c r="C43" s="354"/>
      <c r="D43" s="359"/>
      <c r="E43" s="359"/>
      <c r="F43" s="361"/>
      <c r="G43" s="362"/>
      <c r="H43" s="360"/>
      <c r="I43" s="359"/>
      <c r="J43" s="359"/>
    </row>
    <row r="44" spans="1:10" ht="12.75">
      <c r="A44" s="366"/>
      <c r="B44" s="357"/>
      <c r="C44" s="354"/>
      <c r="D44" s="359"/>
      <c r="E44" s="359"/>
      <c r="F44" s="361"/>
      <c r="G44" s="362"/>
      <c r="H44" s="360"/>
      <c r="I44" s="359"/>
      <c r="J44" s="359"/>
    </row>
    <row r="45" spans="1:10" ht="12.75">
      <c r="A45" s="22" t="s">
        <v>66</v>
      </c>
      <c r="B45" s="321" t="str">
        <f>COUNT(E29:E44)&amp;(" admissions")</f>
        <v>3 admissions</v>
      </c>
      <c r="C45" s="24"/>
      <c r="D45" s="133"/>
      <c r="E45" s="111">
        <f>SUM(E29:E44)</f>
        <v>25.796</v>
      </c>
      <c r="F45" s="19"/>
      <c r="G45" s="111">
        <f>SUM(G29:G44)</f>
        <v>5.343</v>
      </c>
      <c r="H45" s="63"/>
      <c r="I45" s="19"/>
      <c r="J45" s="19"/>
    </row>
  </sheetData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8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34.140625" style="160" customWidth="1"/>
    <col min="3" max="3" width="26.421875" style="0" customWidth="1"/>
    <col min="4" max="4" width="7.7109375" style="101" customWidth="1"/>
    <col min="5" max="5" width="7.00390625" style="0" customWidth="1"/>
    <col min="6" max="6" width="7.140625" style="101" customWidth="1"/>
    <col min="7" max="7" width="0.85546875" style="0" customWidth="1"/>
    <col min="8" max="8" width="12.421875" style="0" customWidth="1"/>
    <col min="9" max="9" width="18.421875" style="0" customWidth="1"/>
    <col min="13" max="13" width="9.8515625" style="0" customWidth="1"/>
  </cols>
  <sheetData>
    <row r="1" ht="25.5">
      <c r="A1" s="87" t="s">
        <v>67</v>
      </c>
    </row>
    <row r="2" spans="1:7" s="372" customFormat="1" ht="12" customHeight="1">
      <c r="A2" s="376"/>
      <c r="B2" s="377"/>
      <c r="D2" s="378"/>
      <c r="E2" s="379" t="s">
        <v>28</v>
      </c>
      <c r="F2" s="380" t="s">
        <v>29</v>
      </c>
      <c r="G2" s="379"/>
    </row>
    <row r="3" spans="1:38" s="377" customFormat="1" ht="12" customHeight="1">
      <c r="A3" s="372"/>
      <c r="B3" s="381"/>
      <c r="C3" s="372"/>
      <c r="D3" s="378"/>
      <c r="E3" s="382" t="s">
        <v>34</v>
      </c>
      <c r="F3" s="380" t="s">
        <v>68</v>
      </c>
      <c r="G3" s="379"/>
      <c r="H3" s="379" t="s">
        <v>69</v>
      </c>
      <c r="J3" s="379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</row>
    <row r="4" spans="1:38" s="377" customFormat="1" ht="12" customHeight="1">
      <c r="A4" s="383" t="s">
        <v>25</v>
      </c>
      <c r="B4" s="383" t="s">
        <v>70</v>
      </c>
      <c r="C4" s="383" t="s">
        <v>27</v>
      </c>
      <c r="D4" s="384" t="s">
        <v>71</v>
      </c>
      <c r="E4" s="385" t="s">
        <v>42</v>
      </c>
      <c r="F4" s="386" t="s">
        <v>12</v>
      </c>
      <c r="G4" s="385"/>
      <c r="H4" s="385" t="s">
        <v>72</v>
      </c>
      <c r="J4" s="379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</row>
    <row r="5" spans="1:38" s="377" customFormat="1" ht="15" customHeight="1">
      <c r="A5" s="381"/>
      <c r="B5" s="381"/>
      <c r="C5" s="358"/>
      <c r="D5" s="387"/>
      <c r="E5" s="365"/>
      <c r="F5" s="388"/>
      <c r="G5" s="365"/>
      <c r="H5" s="389"/>
      <c r="J5" s="379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</row>
    <row r="6" spans="1:8" s="372" customFormat="1" ht="15" customHeight="1">
      <c r="A6" s="390">
        <v>36182</v>
      </c>
      <c r="B6" s="391" t="s">
        <v>784</v>
      </c>
      <c r="C6" s="359" t="s">
        <v>45</v>
      </c>
      <c r="D6" s="363" t="s">
        <v>785</v>
      </c>
      <c r="E6" s="392" t="s">
        <v>786</v>
      </c>
      <c r="F6" s="393">
        <v>0.26</v>
      </c>
      <c r="G6" s="359"/>
      <c r="H6" s="394">
        <v>6500000</v>
      </c>
    </row>
    <row r="7" spans="1:8" s="372" customFormat="1" ht="15" customHeight="1">
      <c r="A7" s="390">
        <v>36189</v>
      </c>
      <c r="B7" s="391" t="s">
        <v>787</v>
      </c>
      <c r="C7" s="359" t="s">
        <v>788</v>
      </c>
      <c r="D7" s="363" t="s">
        <v>785</v>
      </c>
      <c r="E7" s="395" t="s">
        <v>127</v>
      </c>
      <c r="F7" s="393">
        <v>0</v>
      </c>
      <c r="G7" s="359"/>
      <c r="H7" s="394">
        <v>28718</v>
      </c>
    </row>
    <row r="8" spans="1:8" s="372" customFormat="1" ht="15" customHeight="1">
      <c r="A8" s="390">
        <v>36164</v>
      </c>
      <c r="B8" s="391" t="s">
        <v>789</v>
      </c>
      <c r="C8" s="359" t="s">
        <v>788</v>
      </c>
      <c r="D8" s="363" t="s">
        <v>785</v>
      </c>
      <c r="E8" s="395" t="s">
        <v>790</v>
      </c>
      <c r="F8" s="393">
        <v>0.035</v>
      </c>
      <c r="G8" s="359"/>
      <c r="H8" s="394">
        <v>560000</v>
      </c>
    </row>
    <row r="9" spans="1:8" s="372" customFormat="1" ht="15" customHeight="1">
      <c r="A9" s="390">
        <v>36164</v>
      </c>
      <c r="B9" s="391" t="s">
        <v>789</v>
      </c>
      <c r="C9" s="359" t="s">
        <v>788</v>
      </c>
      <c r="D9" s="363" t="s">
        <v>785</v>
      </c>
      <c r="E9" s="395" t="s">
        <v>186</v>
      </c>
      <c r="F9" s="393">
        <v>0.0273</v>
      </c>
      <c r="G9" s="359"/>
      <c r="H9" s="394">
        <v>80370</v>
      </c>
    </row>
    <row r="10" spans="1:8" s="372" customFormat="1" ht="15" customHeight="1">
      <c r="A10" s="390">
        <v>36168</v>
      </c>
      <c r="B10" s="391" t="s">
        <v>791</v>
      </c>
      <c r="C10" s="359" t="s">
        <v>792</v>
      </c>
      <c r="D10" s="363" t="s">
        <v>785</v>
      </c>
      <c r="E10" s="395" t="s">
        <v>127</v>
      </c>
      <c r="F10" s="393">
        <v>0</v>
      </c>
      <c r="G10" s="359"/>
      <c r="H10" s="394">
        <v>100268</v>
      </c>
    </row>
    <row r="11" spans="1:8" s="372" customFormat="1" ht="15" customHeight="1">
      <c r="A11" s="390">
        <v>36175</v>
      </c>
      <c r="B11" s="391" t="s">
        <v>791</v>
      </c>
      <c r="C11" s="359" t="s">
        <v>792</v>
      </c>
      <c r="D11" s="363" t="s">
        <v>785</v>
      </c>
      <c r="E11" s="395" t="s">
        <v>127</v>
      </c>
      <c r="F11" s="393">
        <v>0</v>
      </c>
      <c r="G11" s="359"/>
      <c r="H11" s="394">
        <v>323756</v>
      </c>
    </row>
    <row r="12" spans="1:8" s="372" customFormat="1" ht="15" customHeight="1">
      <c r="A12" s="390">
        <v>36178</v>
      </c>
      <c r="B12" s="391" t="s">
        <v>791</v>
      </c>
      <c r="C12" s="359" t="s">
        <v>793</v>
      </c>
      <c r="D12" s="363" t="s">
        <v>785</v>
      </c>
      <c r="E12" s="395" t="s">
        <v>794</v>
      </c>
      <c r="F12" s="393">
        <v>0.0015</v>
      </c>
      <c r="G12" s="359"/>
      <c r="H12" s="394">
        <v>13899</v>
      </c>
    </row>
    <row r="13" spans="1:8" s="372" customFormat="1" ht="15" customHeight="1">
      <c r="A13" s="390">
        <v>36182</v>
      </c>
      <c r="B13" s="391" t="s">
        <v>791</v>
      </c>
      <c r="C13" s="359" t="s">
        <v>795</v>
      </c>
      <c r="D13" s="363" t="s">
        <v>785</v>
      </c>
      <c r="E13" s="396" t="s">
        <v>127</v>
      </c>
      <c r="F13" s="393">
        <v>0</v>
      </c>
      <c r="G13" s="359"/>
      <c r="H13" s="394">
        <v>47752</v>
      </c>
    </row>
    <row r="14" spans="1:8" s="372" customFormat="1" ht="15" customHeight="1">
      <c r="A14" s="390">
        <v>36189</v>
      </c>
      <c r="B14" s="391" t="s">
        <v>791</v>
      </c>
      <c r="C14" s="359" t="s">
        <v>795</v>
      </c>
      <c r="D14" s="363" t="s">
        <v>785</v>
      </c>
      <c r="E14" s="395" t="s">
        <v>127</v>
      </c>
      <c r="F14" s="393">
        <v>0</v>
      </c>
      <c r="G14" s="359"/>
      <c r="H14" s="394">
        <v>68598</v>
      </c>
    </row>
    <row r="15" spans="1:8" s="372" customFormat="1" ht="15" customHeight="1">
      <c r="A15" s="390">
        <v>36165</v>
      </c>
      <c r="B15" s="391" t="s">
        <v>44</v>
      </c>
      <c r="C15" s="359" t="s">
        <v>45</v>
      </c>
      <c r="D15" s="397" t="s">
        <v>785</v>
      </c>
      <c r="E15" s="395" t="s">
        <v>166</v>
      </c>
      <c r="F15" s="393">
        <v>3.898</v>
      </c>
      <c r="G15" s="359"/>
      <c r="H15" s="394">
        <v>15592000</v>
      </c>
    </row>
    <row r="16" spans="1:8" s="372" customFormat="1" ht="15" customHeight="1">
      <c r="A16" s="390">
        <v>36180</v>
      </c>
      <c r="B16" s="391" t="s">
        <v>796</v>
      </c>
      <c r="C16" s="359" t="s">
        <v>788</v>
      </c>
      <c r="D16" s="397" t="s">
        <v>785</v>
      </c>
      <c r="E16" s="395" t="s">
        <v>797</v>
      </c>
      <c r="F16" s="393">
        <v>0.0069</v>
      </c>
      <c r="G16" s="359"/>
      <c r="H16" s="394">
        <v>8117</v>
      </c>
    </row>
    <row r="17" spans="1:8" s="372" customFormat="1" ht="15" customHeight="1">
      <c r="A17" s="390">
        <v>36167</v>
      </c>
      <c r="B17" s="391" t="s">
        <v>798</v>
      </c>
      <c r="C17" s="359" t="s">
        <v>799</v>
      </c>
      <c r="D17" s="363" t="s">
        <v>800</v>
      </c>
      <c r="E17" s="395" t="s">
        <v>127</v>
      </c>
      <c r="F17" s="393">
        <v>0</v>
      </c>
      <c r="G17" s="359"/>
      <c r="H17" s="394">
        <v>3726217</v>
      </c>
    </row>
    <row r="18" spans="1:8" s="404" customFormat="1" ht="15" customHeight="1">
      <c r="A18" s="398">
        <v>36171</v>
      </c>
      <c r="B18" s="391" t="s">
        <v>801</v>
      </c>
      <c r="C18" s="359" t="s">
        <v>802</v>
      </c>
      <c r="D18" s="399" t="s">
        <v>785</v>
      </c>
      <c r="E18" s="400" t="s">
        <v>127</v>
      </c>
      <c r="F18" s="401">
        <v>0</v>
      </c>
      <c r="G18" s="402"/>
      <c r="H18" s="403">
        <v>644084</v>
      </c>
    </row>
    <row r="19" spans="1:8" s="404" customFormat="1" ht="15" customHeight="1">
      <c r="A19" s="398">
        <v>36165</v>
      </c>
      <c r="B19" s="391" t="s">
        <v>803</v>
      </c>
      <c r="C19" s="359" t="s">
        <v>792</v>
      </c>
      <c r="D19" s="399" t="s">
        <v>785</v>
      </c>
      <c r="E19" s="400" t="s">
        <v>127</v>
      </c>
      <c r="F19" s="401">
        <v>0</v>
      </c>
      <c r="G19" s="402"/>
      <c r="H19" s="403">
        <v>1721236</v>
      </c>
    </row>
    <row r="20" spans="1:8" s="404" customFormat="1" ht="15" customHeight="1">
      <c r="A20" s="398">
        <v>36179</v>
      </c>
      <c r="B20" s="391" t="s">
        <v>803</v>
      </c>
      <c r="C20" s="359" t="s">
        <v>795</v>
      </c>
      <c r="D20" s="399" t="s">
        <v>785</v>
      </c>
      <c r="E20" s="400" t="s">
        <v>127</v>
      </c>
      <c r="F20" s="401">
        <v>0</v>
      </c>
      <c r="G20" s="402"/>
      <c r="H20" s="403">
        <v>2090707</v>
      </c>
    </row>
    <row r="21" spans="1:8" s="404" customFormat="1" ht="15" customHeight="1">
      <c r="A21" s="398">
        <v>36174</v>
      </c>
      <c r="B21" s="391" t="s">
        <v>804</v>
      </c>
      <c r="C21" s="359" t="s">
        <v>788</v>
      </c>
      <c r="D21" s="399" t="s">
        <v>785</v>
      </c>
      <c r="E21" s="400" t="s">
        <v>805</v>
      </c>
      <c r="F21" s="401">
        <v>0.008</v>
      </c>
      <c r="G21" s="402"/>
      <c r="H21" s="403">
        <v>80000</v>
      </c>
    </row>
    <row r="22" spans="1:8" s="404" customFormat="1" ht="15" customHeight="1">
      <c r="A22" s="398">
        <v>36188</v>
      </c>
      <c r="B22" s="391" t="s">
        <v>806</v>
      </c>
      <c r="C22" s="359" t="s">
        <v>788</v>
      </c>
      <c r="D22" s="399" t="s">
        <v>785</v>
      </c>
      <c r="E22" s="400" t="s">
        <v>807</v>
      </c>
      <c r="F22" s="401">
        <v>0.08</v>
      </c>
      <c r="G22" s="402"/>
      <c r="H22" s="403">
        <v>80000</v>
      </c>
    </row>
    <row r="23" spans="1:8" s="404" customFormat="1" ht="15" customHeight="1">
      <c r="A23" s="398">
        <v>36185</v>
      </c>
      <c r="B23" s="391" t="s">
        <v>808</v>
      </c>
      <c r="C23" s="359" t="s">
        <v>802</v>
      </c>
      <c r="D23" s="399" t="s">
        <v>785</v>
      </c>
      <c r="E23" s="400" t="s">
        <v>127</v>
      </c>
      <c r="F23" s="401">
        <v>0</v>
      </c>
      <c r="G23" s="402"/>
      <c r="H23" s="403">
        <v>785808</v>
      </c>
    </row>
    <row r="24" spans="1:8" s="372" customFormat="1" ht="15" customHeight="1">
      <c r="A24" s="390">
        <v>36175</v>
      </c>
      <c r="B24" s="391" t="s">
        <v>809</v>
      </c>
      <c r="C24" s="359" t="s">
        <v>802</v>
      </c>
      <c r="D24" s="363" t="s">
        <v>785</v>
      </c>
      <c r="E24" s="395" t="s">
        <v>127</v>
      </c>
      <c r="F24" s="393">
        <v>0</v>
      </c>
      <c r="G24" s="359"/>
      <c r="H24" s="394">
        <v>688073</v>
      </c>
    </row>
    <row r="25" spans="1:8" s="372" customFormat="1" ht="15" customHeight="1">
      <c r="A25" s="390">
        <v>36175</v>
      </c>
      <c r="B25" s="391" t="s">
        <v>810</v>
      </c>
      <c r="C25" s="359" t="s">
        <v>788</v>
      </c>
      <c r="D25" s="363" t="s">
        <v>785</v>
      </c>
      <c r="E25" s="395" t="s">
        <v>127</v>
      </c>
      <c r="F25" s="393">
        <v>0</v>
      </c>
      <c r="G25" s="359"/>
      <c r="H25" s="394">
        <v>2000</v>
      </c>
    </row>
    <row r="26" spans="1:8" s="372" customFormat="1" ht="15" customHeight="1">
      <c r="A26" s="390">
        <v>36175</v>
      </c>
      <c r="B26" s="391" t="s">
        <v>811</v>
      </c>
      <c r="C26" s="359" t="s">
        <v>802</v>
      </c>
      <c r="D26" s="363" t="s">
        <v>785</v>
      </c>
      <c r="E26" s="395" t="s">
        <v>127</v>
      </c>
      <c r="F26" s="393">
        <v>0</v>
      </c>
      <c r="G26" s="359"/>
      <c r="H26" s="394">
        <v>32044</v>
      </c>
    </row>
    <row r="27" spans="1:8" s="372" customFormat="1" ht="15" customHeight="1">
      <c r="A27" s="390">
        <v>36167</v>
      </c>
      <c r="B27" s="391" t="s">
        <v>812</v>
      </c>
      <c r="C27" s="359" t="s">
        <v>45</v>
      </c>
      <c r="D27" s="363" t="s">
        <v>785</v>
      </c>
      <c r="E27" s="395" t="s">
        <v>813</v>
      </c>
      <c r="F27" s="393">
        <v>0.49</v>
      </c>
      <c r="G27" s="359"/>
      <c r="H27" s="394">
        <v>7000000</v>
      </c>
    </row>
    <row r="28" spans="1:8" s="372" customFormat="1" ht="15" customHeight="1">
      <c r="A28" s="390">
        <v>36174</v>
      </c>
      <c r="B28" s="391" t="s">
        <v>814</v>
      </c>
      <c r="C28" s="359" t="s">
        <v>802</v>
      </c>
      <c r="D28" s="363" t="s">
        <v>785</v>
      </c>
      <c r="E28" s="395" t="s">
        <v>127</v>
      </c>
      <c r="F28" s="393">
        <v>0</v>
      </c>
      <c r="G28" s="359"/>
      <c r="H28" s="394">
        <v>131926</v>
      </c>
    </row>
    <row r="29" spans="1:8" s="372" customFormat="1" ht="15" customHeight="1">
      <c r="A29" s="390">
        <v>36187</v>
      </c>
      <c r="B29" s="391" t="s">
        <v>815</v>
      </c>
      <c r="C29" s="359" t="s">
        <v>799</v>
      </c>
      <c r="D29" s="363" t="s">
        <v>785</v>
      </c>
      <c r="E29" s="395" t="s">
        <v>127</v>
      </c>
      <c r="F29" s="393">
        <v>0</v>
      </c>
      <c r="G29" s="359"/>
      <c r="H29" s="394">
        <v>87606057</v>
      </c>
    </row>
    <row r="30" spans="1:8" s="372" customFormat="1" ht="15" customHeight="1">
      <c r="A30" s="390">
        <v>36167</v>
      </c>
      <c r="B30" s="391" t="s">
        <v>816</v>
      </c>
      <c r="C30" s="359" t="s">
        <v>45</v>
      </c>
      <c r="D30" s="363" t="s">
        <v>785</v>
      </c>
      <c r="E30" s="395" t="s">
        <v>817</v>
      </c>
      <c r="F30" s="393">
        <v>0.7664</v>
      </c>
      <c r="G30" s="359"/>
      <c r="H30" s="394">
        <v>740740</v>
      </c>
    </row>
    <row r="31" spans="1:8" s="372" customFormat="1" ht="15" customHeight="1">
      <c r="A31" s="390">
        <v>36172</v>
      </c>
      <c r="B31" s="391" t="s">
        <v>818</v>
      </c>
      <c r="C31" s="359" t="s">
        <v>793</v>
      </c>
      <c r="D31" s="363" t="s">
        <v>785</v>
      </c>
      <c r="E31" s="395" t="s">
        <v>819</v>
      </c>
      <c r="F31" s="393">
        <v>0.0813</v>
      </c>
      <c r="G31" s="359"/>
      <c r="H31" s="394">
        <v>2710000</v>
      </c>
    </row>
    <row r="32" spans="1:8" s="372" customFormat="1" ht="15" customHeight="1">
      <c r="A32" s="390">
        <v>36179</v>
      </c>
      <c r="B32" s="391" t="s">
        <v>818</v>
      </c>
      <c r="C32" s="359" t="s">
        <v>793</v>
      </c>
      <c r="D32" s="363" t="s">
        <v>785</v>
      </c>
      <c r="E32" s="395" t="s">
        <v>819</v>
      </c>
      <c r="F32" s="393">
        <v>0.0586</v>
      </c>
      <c r="G32" s="359"/>
      <c r="H32" s="394">
        <v>1953000</v>
      </c>
    </row>
    <row r="33" spans="1:8" s="372" customFormat="1" ht="15" customHeight="1">
      <c r="A33" s="390">
        <v>36173</v>
      </c>
      <c r="B33" s="391" t="s">
        <v>569</v>
      </c>
      <c r="C33" s="359" t="s">
        <v>820</v>
      </c>
      <c r="D33" s="363" t="s">
        <v>785</v>
      </c>
      <c r="E33" s="395" t="s">
        <v>821</v>
      </c>
      <c r="F33" s="393">
        <v>0.6779</v>
      </c>
      <c r="G33" s="359"/>
      <c r="H33" s="394">
        <v>1355770</v>
      </c>
    </row>
    <row r="34" spans="1:8" s="372" customFormat="1" ht="15" customHeight="1">
      <c r="A34" s="390">
        <v>36168</v>
      </c>
      <c r="B34" s="391" t="s">
        <v>822</v>
      </c>
      <c r="C34" s="359" t="s">
        <v>823</v>
      </c>
      <c r="D34" s="363" t="s">
        <v>785</v>
      </c>
      <c r="E34" s="395" t="s">
        <v>127</v>
      </c>
      <c r="F34" s="393">
        <v>0</v>
      </c>
      <c r="G34" s="359"/>
      <c r="H34" s="394">
        <v>563753</v>
      </c>
    </row>
    <row r="35" spans="1:8" s="372" customFormat="1" ht="15" customHeight="1">
      <c r="A35" s="390">
        <v>36187</v>
      </c>
      <c r="B35" s="391" t="s">
        <v>822</v>
      </c>
      <c r="C35" s="359" t="s">
        <v>824</v>
      </c>
      <c r="D35" s="363" t="s">
        <v>825</v>
      </c>
      <c r="E35" s="405" t="s">
        <v>127</v>
      </c>
      <c r="F35" s="393">
        <v>0</v>
      </c>
      <c r="G35" s="359"/>
      <c r="H35" s="394">
        <v>16100</v>
      </c>
    </row>
    <row r="36" spans="1:8" s="372" customFormat="1" ht="15" customHeight="1">
      <c r="A36" s="390">
        <v>36179</v>
      </c>
      <c r="B36" s="391" t="s">
        <v>826</v>
      </c>
      <c r="C36" s="359" t="s">
        <v>802</v>
      </c>
      <c r="D36" s="363" t="s">
        <v>785</v>
      </c>
      <c r="E36" s="395" t="s">
        <v>127</v>
      </c>
      <c r="F36" s="393">
        <v>0</v>
      </c>
      <c r="G36" s="359"/>
      <c r="H36" s="394">
        <v>14000000</v>
      </c>
    </row>
    <row r="37" spans="1:8" s="372" customFormat="1" ht="15" customHeight="1">
      <c r="A37" s="390">
        <v>36179</v>
      </c>
      <c r="B37" s="391" t="s">
        <v>832</v>
      </c>
      <c r="C37" s="359" t="s">
        <v>827</v>
      </c>
      <c r="D37" s="363" t="s">
        <v>828</v>
      </c>
      <c r="E37" s="395" t="s">
        <v>127</v>
      </c>
      <c r="F37" s="393">
        <v>0</v>
      </c>
      <c r="G37" s="359"/>
      <c r="H37" s="394">
        <v>500000</v>
      </c>
    </row>
    <row r="38" spans="1:8" s="372" customFormat="1" ht="15" customHeight="1">
      <c r="A38" s="390">
        <v>36185</v>
      </c>
      <c r="B38" s="391" t="s">
        <v>829</v>
      </c>
      <c r="C38" s="359" t="s">
        <v>45</v>
      </c>
      <c r="D38" s="363" t="s">
        <v>785</v>
      </c>
      <c r="E38" s="395" t="s">
        <v>830</v>
      </c>
      <c r="F38" s="393">
        <v>0.4242</v>
      </c>
      <c r="G38" s="359"/>
      <c r="H38" s="394">
        <v>642800</v>
      </c>
    </row>
    <row r="39" spans="1:8" s="372" customFormat="1" ht="15" customHeight="1">
      <c r="A39" s="390"/>
      <c r="B39" s="391"/>
      <c r="C39" s="359"/>
      <c r="D39" s="363"/>
      <c r="E39" s="395"/>
      <c r="F39" s="393"/>
      <c r="G39" s="359"/>
      <c r="H39" s="394"/>
    </row>
    <row r="40" spans="1:14" s="359" customFormat="1" ht="12.75">
      <c r="A40" s="358" t="s">
        <v>66</v>
      </c>
      <c r="B40" s="406" t="s">
        <v>831</v>
      </c>
      <c r="C40" s="407"/>
      <c r="D40" s="388"/>
      <c r="E40" s="408"/>
      <c r="F40" s="388">
        <v>6.8151</v>
      </c>
      <c r="G40" s="409"/>
      <c r="H40" s="394"/>
      <c r="I40" s="358"/>
      <c r="J40" s="406"/>
      <c r="K40" s="407"/>
      <c r="L40" s="388"/>
      <c r="M40" s="408"/>
      <c r="N40" s="388"/>
    </row>
    <row r="41" spans="1:8" s="359" customFormat="1" ht="12.75">
      <c r="A41" s="410"/>
      <c r="B41" s="410" t="s">
        <v>73</v>
      </c>
      <c r="C41" s="411" t="s">
        <v>74</v>
      </c>
      <c r="D41" s="388"/>
      <c r="E41" s="408"/>
      <c r="F41" s="388"/>
      <c r="G41" s="409"/>
      <c r="H41" s="394"/>
    </row>
    <row r="42" spans="1:8" s="359" customFormat="1" ht="12.75">
      <c r="A42" s="410"/>
      <c r="B42" s="410"/>
      <c r="C42" s="411"/>
      <c r="D42" s="388"/>
      <c r="E42" s="408"/>
      <c r="F42" s="388"/>
      <c r="G42" s="409"/>
      <c r="H42" s="394"/>
    </row>
    <row r="43" spans="1:8" ht="15" customHeight="1">
      <c r="A43" s="161"/>
      <c r="B43" s="80"/>
      <c r="C43" s="82"/>
      <c r="D43" s="162"/>
      <c r="E43" s="163"/>
      <c r="F43" s="164"/>
      <c r="G43" s="82"/>
      <c r="H43" s="99"/>
    </row>
    <row r="44" spans="1:8" ht="25.5" hidden="1">
      <c r="A44" s="87" t="s">
        <v>75</v>
      </c>
      <c r="D44" s="119"/>
      <c r="E44" s="120"/>
      <c r="F44" s="121"/>
      <c r="H44" s="166"/>
    </row>
    <row r="45" spans="1:8" s="9" customFormat="1" ht="12" hidden="1">
      <c r="A45" s="18"/>
      <c r="B45" s="6"/>
      <c r="C45" s="7"/>
      <c r="D45" s="122"/>
      <c r="E45" s="123"/>
      <c r="F45" s="122"/>
      <c r="G45" s="12"/>
      <c r="H45" s="31"/>
    </row>
    <row r="46" spans="1:9" s="9" customFormat="1" ht="12" hidden="1">
      <c r="A46" s="18"/>
      <c r="B46" s="6"/>
      <c r="C46" s="7"/>
      <c r="D46" s="122"/>
      <c r="E46" s="123"/>
      <c r="F46" s="122"/>
      <c r="G46" s="12"/>
      <c r="H46" s="31"/>
      <c r="I46" s="167"/>
    </row>
    <row r="47" spans="1:9" s="9" customFormat="1" ht="12.75" hidden="1">
      <c r="A47" s="25" t="s">
        <v>25</v>
      </c>
      <c r="B47" s="25" t="s">
        <v>31</v>
      </c>
      <c r="C47" s="25" t="s">
        <v>76</v>
      </c>
      <c r="D47" s="50"/>
      <c r="E47" s="131"/>
      <c r="F47" s="132"/>
      <c r="G47" s="155"/>
      <c r="H47" s="156"/>
      <c r="I47" s="167"/>
    </row>
    <row r="48" spans="1:9" s="9" customFormat="1" ht="12.75" hidden="1">
      <c r="A48" s="27"/>
      <c r="B48" s="27"/>
      <c r="C48" s="27"/>
      <c r="D48" s="76"/>
      <c r="E48" s="512"/>
      <c r="F48" s="513"/>
      <c r="G48" s="514"/>
      <c r="H48" s="515"/>
      <c r="I48" s="167"/>
    </row>
    <row r="49" spans="1:9" s="9" customFormat="1" ht="12.75" hidden="1">
      <c r="A49" s="505">
        <v>36179</v>
      </c>
      <c r="B49" s="9" t="s">
        <v>77</v>
      </c>
      <c r="C49" s="320" t="s">
        <v>78</v>
      </c>
      <c r="D49" s="76"/>
      <c r="E49" s="512"/>
      <c r="F49" s="513"/>
      <c r="G49" s="514"/>
      <c r="H49" s="515"/>
      <c r="I49" s="167"/>
    </row>
    <row r="50" spans="1:9" s="9" customFormat="1" ht="12.75" hidden="1">
      <c r="A50" s="27"/>
      <c r="B50" s="27"/>
      <c r="C50" s="171" t="s">
        <v>79</v>
      </c>
      <c r="D50" s="76"/>
      <c r="E50" s="512"/>
      <c r="F50" s="513"/>
      <c r="G50" s="514"/>
      <c r="H50" s="515"/>
      <c r="I50" s="167"/>
    </row>
    <row r="51" spans="1:9" s="9" customFormat="1" ht="12.75" hidden="1">
      <c r="A51" s="27"/>
      <c r="B51" s="27"/>
      <c r="C51" s="171"/>
      <c r="D51" s="76"/>
      <c r="E51" s="512"/>
      <c r="F51" s="513"/>
      <c r="G51" s="514"/>
      <c r="H51" s="515"/>
      <c r="I51" s="167"/>
    </row>
    <row r="52" spans="1:9" s="9" customFormat="1" ht="12.75" hidden="1">
      <c r="A52" s="505">
        <v>36165</v>
      </c>
      <c r="B52" s="9" t="s">
        <v>80</v>
      </c>
      <c r="C52" s="320" t="s">
        <v>78</v>
      </c>
      <c r="D52"/>
      <c r="E52" s="123"/>
      <c r="F52" s="122"/>
      <c r="G52" s="12"/>
      <c r="H52" s="31"/>
      <c r="I52" s="167"/>
    </row>
    <row r="53" spans="1:9" s="239" customFormat="1" ht="13.5" customHeight="1" hidden="1">
      <c r="A53" s="236"/>
      <c r="B53" s="237"/>
      <c r="C53" s="171" t="s">
        <v>79</v>
      </c>
      <c r="D53" s="238"/>
      <c r="F53" s="240"/>
      <c r="I53" s="241"/>
    </row>
    <row r="54" spans="1:9" s="239" customFormat="1" ht="13.5" customHeight="1" hidden="1">
      <c r="A54" s="236"/>
      <c r="B54" s="237"/>
      <c r="C54" s="171"/>
      <c r="D54" s="238"/>
      <c r="F54" s="240"/>
      <c r="I54" s="241"/>
    </row>
    <row r="55" spans="1:9" s="239" customFormat="1" ht="13.5" customHeight="1" hidden="1">
      <c r="A55" s="236">
        <v>36179</v>
      </c>
      <c r="B55" s="237" t="s">
        <v>81</v>
      </c>
      <c r="C55" s="320" t="s">
        <v>82</v>
      </c>
      <c r="D55" s="238"/>
      <c r="F55" s="240"/>
      <c r="I55" s="241"/>
    </row>
    <row r="56" spans="1:9" s="9" customFormat="1" ht="12.75" hidden="1">
      <c r="A56" s="18"/>
      <c r="B56" s="6"/>
      <c r="C56" s="122"/>
      <c r="D56"/>
      <c r="E56" s="123"/>
      <c r="F56" s="122"/>
      <c r="G56" s="12"/>
      <c r="H56" s="31"/>
      <c r="I56" s="167"/>
    </row>
    <row r="57" spans="1:9" s="9" customFormat="1" ht="12.75" hidden="1">
      <c r="A57" s="505">
        <v>36165</v>
      </c>
      <c r="B57" s="9" t="s">
        <v>83</v>
      </c>
      <c r="C57" s="320" t="s">
        <v>82</v>
      </c>
      <c r="D57"/>
      <c r="E57" s="123"/>
      <c r="F57" s="122"/>
      <c r="G57" s="12"/>
      <c r="H57" s="31"/>
      <c r="I57" s="167"/>
    </row>
    <row r="58" spans="1:9" s="239" customFormat="1" ht="13.5" customHeight="1" hidden="1">
      <c r="A58" s="236"/>
      <c r="B58" s="237"/>
      <c r="C58" s="320"/>
      <c r="D58" s="238"/>
      <c r="F58" s="240"/>
      <c r="I58" s="241"/>
    </row>
    <row r="59" spans="1:9" s="239" customFormat="1" ht="13.5" customHeight="1" hidden="1">
      <c r="A59" s="236">
        <v>36179</v>
      </c>
      <c r="B59" s="237" t="s">
        <v>84</v>
      </c>
      <c r="C59" s="82" t="s">
        <v>85</v>
      </c>
      <c r="D59" s="238"/>
      <c r="F59" s="240"/>
      <c r="I59" s="241"/>
    </row>
    <row r="60" spans="1:9" s="239" customFormat="1" ht="13.5" customHeight="1" hidden="1">
      <c r="A60" s="236"/>
      <c r="B60" s="237"/>
      <c r="C60" s="82" t="s">
        <v>86</v>
      </c>
      <c r="D60" s="238"/>
      <c r="F60" s="240"/>
      <c r="I60" s="241"/>
    </row>
    <row r="61" spans="1:9" s="239" customFormat="1" ht="13.5" customHeight="1" hidden="1">
      <c r="A61" s="236"/>
      <c r="B61" s="237"/>
      <c r="C61" s="82"/>
      <c r="D61" s="238"/>
      <c r="F61" s="240"/>
      <c r="I61" s="241"/>
    </row>
    <row r="62" spans="1:9" s="239" customFormat="1" ht="13.5" customHeight="1" hidden="1">
      <c r="A62" s="236"/>
      <c r="B62" s="237"/>
      <c r="C62" s="82"/>
      <c r="D62" s="238"/>
      <c r="F62" s="240"/>
      <c r="I62" s="241"/>
    </row>
    <row r="63" spans="1:9" s="239" customFormat="1" ht="13.5" customHeight="1" hidden="1">
      <c r="A63" s="236"/>
      <c r="B63" s="237"/>
      <c r="C63" s="82"/>
      <c r="D63" s="238"/>
      <c r="F63" s="240"/>
      <c r="I63" s="241"/>
    </row>
    <row r="64" spans="1:9" s="239" customFormat="1" ht="13.5" customHeight="1" hidden="1">
      <c r="A64" s="236"/>
      <c r="B64" s="237"/>
      <c r="C64" s="82"/>
      <c r="D64" s="238"/>
      <c r="F64" s="240"/>
      <c r="I64" s="241"/>
    </row>
    <row r="65" spans="1:9" s="239" customFormat="1" ht="13.5" customHeight="1" hidden="1">
      <c r="A65" s="236"/>
      <c r="B65" s="237"/>
      <c r="C65" s="82"/>
      <c r="D65" s="238"/>
      <c r="F65" s="240"/>
      <c r="I65" s="241"/>
    </row>
    <row r="66" spans="1:9" s="239" customFormat="1" ht="13.5" customHeight="1" hidden="1">
      <c r="A66" s="236"/>
      <c r="B66" s="237"/>
      <c r="C66" s="82"/>
      <c r="D66" s="238"/>
      <c r="F66" s="240"/>
      <c r="I66" s="241"/>
    </row>
    <row r="67" spans="1:9" s="239" customFormat="1" ht="13.5" customHeight="1" hidden="1">
      <c r="A67" s="236"/>
      <c r="B67" s="237"/>
      <c r="C67" s="82"/>
      <c r="D67" s="238"/>
      <c r="F67" s="240"/>
      <c r="I67" s="241"/>
    </row>
    <row r="68" spans="1:9" s="232" customFormat="1" ht="13.5" customHeight="1" hidden="1">
      <c r="A68" s="228">
        <v>35753</v>
      </c>
      <c r="B68" s="229">
        <v>0</v>
      </c>
      <c r="C68" s="230" t="s">
        <v>82</v>
      </c>
      <c r="D68" s="231"/>
      <c r="F68" s="233"/>
      <c r="I68" s="234"/>
    </row>
    <row r="69" spans="1:9" s="232" customFormat="1" ht="13.5" customHeight="1" hidden="1">
      <c r="A69" s="228"/>
      <c r="B69" s="229"/>
      <c r="C69" s="230"/>
      <c r="D69" s="231"/>
      <c r="F69" s="233"/>
      <c r="I69" s="234"/>
    </row>
    <row r="70" spans="1:9" s="232" customFormat="1" ht="13.5" customHeight="1" hidden="1">
      <c r="A70" s="228">
        <v>35755</v>
      </c>
      <c r="B70" s="229">
        <v>0</v>
      </c>
      <c r="C70" s="230" t="s">
        <v>78</v>
      </c>
      <c r="D70" s="231"/>
      <c r="F70" s="233"/>
      <c r="I70" s="234"/>
    </row>
    <row r="71" spans="1:9" s="83" customFormat="1" ht="13.5" customHeight="1" hidden="1">
      <c r="A71" s="85"/>
      <c r="B71" s="80"/>
      <c r="C71" s="171" t="s">
        <v>79</v>
      </c>
      <c r="D71" s="110"/>
      <c r="F71" s="107"/>
      <c r="I71" s="169"/>
    </row>
    <row r="72" spans="1:9" s="83" customFormat="1" ht="13.5" customHeight="1" hidden="1">
      <c r="A72" s="85"/>
      <c r="B72" s="80"/>
      <c r="C72" s="82"/>
      <c r="D72" s="110"/>
      <c r="F72" s="107"/>
      <c r="I72" s="169"/>
    </row>
    <row r="73" spans="1:9" s="232" customFormat="1" ht="13.5" customHeight="1" hidden="1">
      <c r="A73" s="228"/>
      <c r="B73" s="229"/>
      <c r="C73" s="230"/>
      <c r="D73" s="231"/>
      <c r="F73" s="233"/>
      <c r="I73" s="234"/>
    </row>
    <row r="74" spans="1:9" s="232" customFormat="1" ht="13.5" customHeight="1" hidden="1">
      <c r="A74" s="228"/>
      <c r="B74" s="229"/>
      <c r="C74" s="82" t="s">
        <v>85</v>
      </c>
      <c r="D74" s="231"/>
      <c r="F74" s="233"/>
      <c r="I74" s="234"/>
    </row>
    <row r="75" spans="1:6" s="232" customFormat="1" ht="12.75" hidden="1">
      <c r="A75" s="228"/>
      <c r="B75" s="229"/>
      <c r="C75" s="82" t="s">
        <v>86</v>
      </c>
      <c r="D75" s="233"/>
      <c r="F75" s="233"/>
    </row>
    <row r="76" spans="1:6" s="232" customFormat="1" ht="12.75" hidden="1">
      <c r="A76" s="228"/>
      <c r="B76" s="229"/>
      <c r="C76" s="230"/>
      <c r="D76" s="233"/>
      <c r="F76" s="233"/>
    </row>
    <row r="77" spans="1:6" s="83" customFormat="1" ht="12.75" hidden="1">
      <c r="A77" s="18"/>
      <c r="B77" s="6"/>
      <c r="C77" s="171"/>
      <c r="D77" s="107"/>
      <c r="F77" s="107"/>
    </row>
    <row r="78" spans="1:6" s="83" customFormat="1" ht="12.75" hidden="1">
      <c r="A78" s="18"/>
      <c r="B78" s="6"/>
      <c r="C78" s="82" t="s">
        <v>78</v>
      </c>
      <c r="D78" s="107"/>
      <c r="F78" s="107"/>
    </row>
    <row r="79" spans="1:6" s="83" customFormat="1" ht="12.75" hidden="1">
      <c r="A79" s="18"/>
      <c r="B79" s="6"/>
      <c r="C79" s="171" t="s">
        <v>79</v>
      </c>
      <c r="D79" s="107"/>
      <c r="F79" s="107"/>
    </row>
    <row r="80" spans="1:6" s="83" customFormat="1" ht="12.75" hidden="1">
      <c r="A80" s="18"/>
      <c r="B80" s="6"/>
      <c r="C80" s="171"/>
      <c r="D80" s="107"/>
      <c r="F80" s="107"/>
    </row>
    <row r="81" spans="1:6" s="83" customFormat="1" ht="12.75" hidden="1">
      <c r="A81" s="18"/>
      <c r="B81" s="6"/>
      <c r="C81" s="171"/>
      <c r="D81" s="107"/>
      <c r="F81" s="107"/>
    </row>
    <row r="82" spans="1:9" s="83" customFormat="1" ht="13.5" customHeight="1" hidden="1">
      <c r="A82" s="85">
        <v>35544</v>
      </c>
      <c r="B82" s="80" t="s">
        <v>87</v>
      </c>
      <c r="C82" s="183" t="s">
        <v>88</v>
      </c>
      <c r="D82" s="110"/>
      <c r="F82" s="107"/>
      <c r="I82" s="169"/>
    </row>
    <row r="83" spans="2:6" s="83" customFormat="1" ht="12.75" hidden="1">
      <c r="B83" s="168"/>
      <c r="D83" s="107"/>
      <c r="F83" s="107"/>
    </row>
    <row r="84" spans="1:9" s="83" customFormat="1" ht="13.5" customHeight="1" hidden="1">
      <c r="A84" s="85">
        <v>35521</v>
      </c>
      <c r="B84" s="80" t="s">
        <v>87</v>
      </c>
      <c r="C84" s="82" t="s">
        <v>78</v>
      </c>
      <c r="D84" s="110"/>
      <c r="F84" s="107"/>
      <c r="I84" s="169"/>
    </row>
    <row r="85" spans="1:9" s="9" customFormat="1" ht="12.75" hidden="1">
      <c r="A85" s="18"/>
      <c r="B85" s="6"/>
      <c r="C85" s="171" t="s">
        <v>89</v>
      </c>
      <c r="D85"/>
      <c r="E85" s="123"/>
      <c r="F85" s="122"/>
      <c r="G85" s="12"/>
      <c r="H85" s="31"/>
      <c r="I85" s="167"/>
    </row>
    <row r="86" spans="1:9" s="9" customFormat="1" ht="12.75" hidden="1">
      <c r="A86" s="18"/>
      <c r="B86" s="6"/>
      <c r="C86" s="122"/>
      <c r="D86"/>
      <c r="E86" s="123"/>
      <c r="F86" s="122"/>
      <c r="G86" s="12"/>
      <c r="H86" s="31"/>
      <c r="I86" s="167"/>
    </row>
    <row r="87" spans="1:9" s="83" customFormat="1" ht="13.5" customHeight="1" hidden="1">
      <c r="A87" s="85">
        <v>35523</v>
      </c>
      <c r="B87" s="80" t="s">
        <v>87</v>
      </c>
      <c r="C87" s="82" t="s">
        <v>85</v>
      </c>
      <c r="D87" s="110"/>
      <c r="F87" s="107"/>
      <c r="I87" s="169"/>
    </row>
    <row r="88" spans="1:7" s="82" customFormat="1" ht="12" hidden="1">
      <c r="A88" s="85"/>
      <c r="B88" s="80"/>
      <c r="C88" s="82" t="s">
        <v>86</v>
      </c>
      <c r="D88" s="94"/>
      <c r="E88" s="84"/>
      <c r="F88" s="94"/>
      <c r="G88" s="81"/>
    </row>
    <row r="89" spans="2:6" s="82" customFormat="1" ht="12" hidden="1">
      <c r="B89" s="168"/>
      <c r="D89" s="110"/>
      <c r="F89" s="110"/>
    </row>
    <row r="90" spans="1:9" s="83" customFormat="1" ht="13.5" customHeight="1" hidden="1">
      <c r="A90" s="85"/>
      <c r="B90" s="80"/>
      <c r="C90" s="183"/>
      <c r="D90" s="110"/>
      <c r="F90" s="107"/>
      <c r="I90" s="169"/>
    </row>
    <row r="91" spans="1:9" s="9" customFormat="1" ht="12.75" hidden="1">
      <c r="A91" s="18"/>
      <c r="B91" s="6"/>
      <c r="C91" s="171"/>
      <c r="D91"/>
      <c r="E91" s="123"/>
      <c r="F91" s="122"/>
      <c r="G91" s="12"/>
      <c r="H91" s="31"/>
      <c r="I91" s="167"/>
    </row>
    <row r="92" spans="2:6" s="83" customFormat="1" ht="12.75" hidden="1">
      <c r="B92" s="168"/>
      <c r="D92" s="107"/>
      <c r="F92" s="107"/>
    </row>
    <row r="93" spans="2:6" s="83" customFormat="1" ht="12.75" hidden="1">
      <c r="B93" s="168"/>
      <c r="D93" s="107"/>
      <c r="F93" s="107"/>
    </row>
    <row r="94" spans="2:6" s="83" customFormat="1" ht="12.75" hidden="1">
      <c r="B94" s="168"/>
      <c r="D94" s="107"/>
      <c r="F94" s="107"/>
    </row>
    <row r="95" spans="2:6" s="83" customFormat="1" ht="12.75" hidden="1">
      <c r="B95" s="168"/>
      <c r="D95" s="107"/>
      <c r="F95" s="107"/>
    </row>
    <row r="96" spans="2:6" s="83" customFormat="1" ht="12.75" hidden="1">
      <c r="B96" s="168"/>
      <c r="D96" s="107"/>
      <c r="F96" s="107"/>
    </row>
    <row r="97" spans="2:6" s="83" customFormat="1" ht="12.75" hidden="1">
      <c r="B97" s="168"/>
      <c r="D97" s="107"/>
      <c r="F97" s="107"/>
    </row>
    <row r="98" spans="2:6" s="83" customFormat="1" ht="12.75" hidden="1">
      <c r="B98" s="168"/>
      <c r="D98" s="107"/>
      <c r="F98" s="107"/>
    </row>
    <row r="99" ht="12.75" hidden="1"/>
    <row r="100" ht="12.75" hidden="1"/>
    <row r="101" ht="12.75" hidden="1"/>
  </sheetData>
  <printOptions/>
  <pageMargins left="0.11811023622047245" right="0.11811023622047245" top="0.3937007874015748" bottom="0.3937007874015748" header="0.5118110236220472" footer="0.31496062992125984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75" zoomScaleNormal="75" workbookViewId="0" topLeftCell="A1">
      <selection activeCell="C15" sqref="C15"/>
    </sheetView>
  </sheetViews>
  <sheetFormatPr defaultColWidth="9.140625" defaultRowHeight="12.75"/>
  <cols>
    <col min="1" max="1" width="8.8515625" style="0" customWidth="1"/>
    <col min="2" max="2" width="34.140625" style="160" customWidth="1"/>
    <col min="3" max="3" width="26.421875" style="0" customWidth="1"/>
    <col min="4" max="4" width="7.7109375" style="101" customWidth="1"/>
    <col min="5" max="5" width="7.00390625" style="0" customWidth="1"/>
    <col min="6" max="6" width="7.140625" style="101" customWidth="1"/>
    <col min="7" max="7" width="0.85546875" style="0" customWidth="1"/>
    <col min="8" max="8" width="12.421875" style="0" customWidth="1"/>
    <col min="9" max="9" width="18.421875" style="0" customWidth="1"/>
    <col min="13" max="13" width="9.8515625" style="0" customWidth="1"/>
  </cols>
  <sheetData>
    <row r="1" spans="2:8" ht="13.5" customHeight="1">
      <c r="B1" s="165"/>
      <c r="D1" s="119"/>
      <c r="E1" s="120"/>
      <c r="F1" s="121"/>
      <c r="H1" s="96"/>
    </row>
    <row r="2" spans="1:8" ht="25.5">
      <c r="A2" s="87" t="s">
        <v>75</v>
      </c>
      <c r="D2" s="119"/>
      <c r="E2" s="120"/>
      <c r="F2" s="121"/>
      <c r="H2" s="166"/>
    </row>
    <row r="3" spans="1:8" s="9" customFormat="1" ht="12">
      <c r="A3" s="18"/>
      <c r="B3" s="6"/>
      <c r="C3" s="7"/>
      <c r="D3" s="122"/>
      <c r="E3" s="123"/>
      <c r="F3" s="122"/>
      <c r="G3" s="12"/>
      <c r="H3" s="31"/>
    </row>
    <row r="4" spans="1:9" s="9" customFormat="1" ht="12">
      <c r="A4" s="18"/>
      <c r="B4" s="6"/>
      <c r="C4" s="7"/>
      <c r="D4" s="122"/>
      <c r="E4" s="123"/>
      <c r="F4" s="122"/>
      <c r="G4" s="12"/>
      <c r="H4" s="31"/>
      <c r="I4" s="167"/>
    </row>
    <row r="5" spans="1:9" s="151" customFormat="1" ht="11.25">
      <c r="A5" s="383" t="s">
        <v>25</v>
      </c>
      <c r="B5" s="383" t="s">
        <v>31</v>
      </c>
      <c r="C5" s="383" t="s">
        <v>76</v>
      </c>
      <c r="D5" s="415"/>
      <c r="E5" s="416"/>
      <c r="F5" s="417"/>
      <c r="G5" s="418"/>
      <c r="H5" s="419"/>
      <c r="I5" s="420"/>
    </row>
    <row r="6" spans="1:9" s="151" customFormat="1" ht="11.25">
      <c r="A6" s="421"/>
      <c r="B6" s="6"/>
      <c r="C6" s="422"/>
      <c r="D6" s="423"/>
      <c r="E6" s="424"/>
      <c r="F6" s="422"/>
      <c r="G6" s="425"/>
      <c r="H6" s="426"/>
      <c r="I6" s="420"/>
    </row>
    <row r="7" spans="1:9" s="427" customFormat="1" ht="12">
      <c r="A7" s="519">
        <v>36179</v>
      </c>
      <c r="B7" s="359" t="s">
        <v>77</v>
      </c>
      <c r="C7" s="359" t="s">
        <v>78</v>
      </c>
      <c r="E7" s="428"/>
      <c r="F7" s="429"/>
      <c r="G7" s="430"/>
      <c r="H7" s="431"/>
      <c r="I7" s="432"/>
    </row>
    <row r="8" spans="1:9" s="427" customFormat="1" ht="12">
      <c r="A8" s="520"/>
      <c r="B8" s="520"/>
      <c r="C8" s="523" t="s">
        <v>79</v>
      </c>
      <c r="E8" s="428"/>
      <c r="F8" s="429"/>
      <c r="G8" s="430"/>
      <c r="H8" s="431"/>
      <c r="I8" s="432"/>
    </row>
    <row r="9" spans="1:9" s="434" customFormat="1" ht="13.5" customHeight="1">
      <c r="A9" s="520"/>
      <c r="B9" s="520"/>
      <c r="C9" s="523"/>
      <c r="D9" s="433"/>
      <c r="F9" s="433"/>
      <c r="I9" s="435"/>
    </row>
    <row r="10" spans="1:9" s="434" customFormat="1" ht="13.5" customHeight="1">
      <c r="A10" s="519">
        <v>36165</v>
      </c>
      <c r="B10" s="359" t="s">
        <v>80</v>
      </c>
      <c r="C10" s="359" t="s">
        <v>78</v>
      </c>
      <c r="D10" s="433"/>
      <c r="F10" s="433"/>
      <c r="I10" s="435"/>
    </row>
    <row r="11" spans="1:9" s="434" customFormat="1" ht="13.5" customHeight="1">
      <c r="A11" s="521"/>
      <c r="B11" s="524"/>
      <c r="C11" s="523" t="s">
        <v>79</v>
      </c>
      <c r="D11" s="433"/>
      <c r="F11" s="433"/>
      <c r="I11" s="435"/>
    </row>
    <row r="12" spans="1:9" s="434" customFormat="1" ht="13.5" customHeight="1">
      <c r="A12" s="521"/>
      <c r="B12" s="524"/>
      <c r="C12" s="523"/>
      <c r="D12" s="433"/>
      <c r="F12" s="433"/>
      <c r="I12" s="435"/>
    </row>
    <row r="13" spans="1:9" s="434" customFormat="1" ht="13.5" customHeight="1">
      <c r="A13" s="521">
        <v>36179</v>
      </c>
      <c r="B13" s="524" t="s">
        <v>81</v>
      </c>
      <c r="C13" s="359" t="s">
        <v>82</v>
      </c>
      <c r="D13" s="433"/>
      <c r="F13" s="433"/>
      <c r="I13" s="435"/>
    </row>
    <row r="14" spans="1:9" s="434" customFormat="1" ht="13.5" customHeight="1">
      <c r="A14" s="522"/>
      <c r="B14" s="381"/>
      <c r="C14" s="525"/>
      <c r="D14" s="433"/>
      <c r="F14" s="433"/>
      <c r="I14" s="435"/>
    </row>
    <row r="15" spans="1:9" s="413" customFormat="1" ht="13.5" customHeight="1">
      <c r="A15" s="519">
        <v>36165</v>
      </c>
      <c r="B15" s="359" t="s">
        <v>83</v>
      </c>
      <c r="C15" s="359" t="s">
        <v>82</v>
      </c>
      <c r="D15" s="412"/>
      <c r="F15" s="412"/>
      <c r="I15" s="414"/>
    </row>
    <row r="16" spans="1:9" s="239" customFormat="1" ht="13.5" customHeight="1">
      <c r="A16" s="521"/>
      <c r="B16" s="524"/>
      <c r="C16" s="359"/>
      <c r="D16" s="412"/>
      <c r="E16" s="526"/>
      <c r="F16" s="240"/>
      <c r="I16" s="241"/>
    </row>
    <row r="17" spans="1:9" s="239" customFormat="1" ht="13.5" customHeight="1">
      <c r="A17" s="521">
        <v>36179</v>
      </c>
      <c r="B17" s="524" t="s">
        <v>84</v>
      </c>
      <c r="C17" s="359" t="s">
        <v>85</v>
      </c>
      <c r="D17" s="412"/>
      <c r="E17" s="526"/>
      <c r="F17" s="240"/>
      <c r="I17" s="241"/>
    </row>
    <row r="18" spans="1:9" s="239" customFormat="1" ht="13.5" customHeight="1">
      <c r="A18" s="521"/>
      <c r="B18" s="524"/>
      <c r="C18" s="359" t="s">
        <v>86</v>
      </c>
      <c r="D18" s="412"/>
      <c r="E18" s="526"/>
      <c r="F18" s="240"/>
      <c r="I18" s="241"/>
    </row>
    <row r="19" spans="1:9" s="239" customFormat="1" ht="13.5" customHeight="1">
      <c r="A19" s="236"/>
      <c r="B19" s="237"/>
      <c r="C19" s="183"/>
      <c r="D19" s="238"/>
      <c r="F19" s="240"/>
      <c r="I19" s="241"/>
    </row>
    <row r="20" spans="1:9" s="239" customFormat="1" ht="13.5" customHeight="1">
      <c r="A20" s="236"/>
      <c r="B20" s="237"/>
      <c r="C20" s="171"/>
      <c r="D20" s="238"/>
      <c r="F20" s="240"/>
      <c r="I20" s="241"/>
    </row>
    <row r="21" spans="1:9" s="239" customFormat="1" ht="13.5" customHeight="1">
      <c r="A21" s="236"/>
      <c r="B21" s="237"/>
      <c r="C21" s="320"/>
      <c r="D21" s="238"/>
      <c r="F21" s="240"/>
      <c r="I21" s="241"/>
    </row>
    <row r="22" spans="1:9" s="239" customFormat="1" ht="13.5" customHeight="1">
      <c r="A22" s="236"/>
      <c r="B22" s="237"/>
      <c r="C22" s="171"/>
      <c r="D22" s="238"/>
      <c r="F22" s="240"/>
      <c r="I22" s="241"/>
    </row>
    <row r="23" spans="1:9" s="239" customFormat="1" ht="13.5" customHeight="1">
      <c r="A23" s="236"/>
      <c r="B23" s="237"/>
      <c r="C23" s="171"/>
      <c r="D23" s="238"/>
      <c r="F23" s="240"/>
      <c r="I23" s="241"/>
    </row>
    <row r="24" spans="2:6" s="83" customFormat="1" ht="12.75">
      <c r="B24" s="168"/>
      <c r="D24" s="107"/>
      <c r="F24" s="107"/>
    </row>
    <row r="25" spans="2:6" s="83" customFormat="1" ht="12.75">
      <c r="B25" s="168"/>
      <c r="D25" s="107"/>
      <c r="F25" s="107"/>
    </row>
    <row r="26" spans="2:6" s="83" customFormat="1" ht="12.75">
      <c r="B26" s="168"/>
      <c r="D26" s="107"/>
      <c r="F26" s="107"/>
    </row>
    <row r="27" spans="2:6" s="83" customFormat="1" ht="12.75">
      <c r="B27" s="168"/>
      <c r="D27" s="107"/>
      <c r="F27" s="107"/>
    </row>
    <row r="28" spans="2:6" s="83" customFormat="1" ht="12.75">
      <c r="B28" s="168"/>
      <c r="D28" s="107"/>
      <c r="F28" s="107"/>
    </row>
    <row r="29" spans="2:6" s="83" customFormat="1" ht="12.75">
      <c r="B29" s="168"/>
      <c r="D29" s="107"/>
      <c r="F29" s="107"/>
    </row>
  </sheetData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28"/>
  <sheetViews>
    <sheetView zoomScale="75" zoomScaleNormal="75" workbookViewId="0" topLeftCell="D1">
      <selection activeCell="T25" sqref="T25"/>
    </sheetView>
  </sheetViews>
  <sheetFormatPr defaultColWidth="9.140625" defaultRowHeight="12.75"/>
  <cols>
    <col min="1" max="1" width="10.140625" style="53" hidden="1" customWidth="1"/>
    <col min="2" max="2" width="0" style="55" hidden="1" customWidth="1"/>
    <col min="3" max="3" width="4.140625" style="322" hidden="1" customWidth="1"/>
    <col min="4" max="4" width="15.8515625" style="0" customWidth="1"/>
    <col min="5" max="5" width="14.140625" style="0" customWidth="1"/>
    <col min="6" max="6" width="9.140625" style="304" customWidth="1"/>
    <col min="7" max="7" width="8.140625" style="65" customWidth="1"/>
    <col min="8" max="8" width="12.8515625" style="65" customWidth="1"/>
    <col min="9" max="9" width="12.57421875" style="65" customWidth="1"/>
    <col min="10" max="10" width="1.57421875" style="0" customWidth="1"/>
    <col min="11" max="11" width="11.140625" style="32" customWidth="1"/>
    <col min="12" max="12" width="8.8515625" style="0" customWidth="1"/>
    <col min="13" max="13" width="11.57421875" style="96" customWidth="1"/>
    <col min="14" max="14" width="0.85546875" style="96" customWidth="1"/>
    <col min="15" max="15" width="20.421875" style="0" customWidth="1"/>
    <col min="16" max="16" width="11.8515625" style="0" hidden="1" customWidth="1"/>
    <col min="17" max="17" width="6.7109375" style="264" hidden="1" customWidth="1"/>
    <col min="18" max="18" width="14.28125" style="128" hidden="1" customWidth="1"/>
    <col min="19" max="19" width="0" style="0" hidden="1" customWidth="1"/>
  </cols>
  <sheetData>
    <row r="1" spans="1:17" ht="12.75">
      <c r="A1" s="53" t="s">
        <v>90</v>
      </c>
      <c r="B1" s="55" t="s">
        <v>91</v>
      </c>
      <c r="C1" s="324" t="s">
        <v>92</v>
      </c>
      <c r="F1" s="303" t="s">
        <v>93</v>
      </c>
      <c r="G1" s="65" t="s">
        <v>94</v>
      </c>
      <c r="H1" s="65" t="s">
        <v>95</v>
      </c>
      <c r="I1" s="65" t="s">
        <v>96</v>
      </c>
      <c r="K1" s="32" t="s">
        <v>97</v>
      </c>
      <c r="Q1" s="249" t="s">
        <v>93</v>
      </c>
    </row>
    <row r="2" spans="1:17" ht="25.5">
      <c r="A2" s="53" t="s">
        <v>98</v>
      </c>
      <c r="D2" s="87" t="s">
        <v>99</v>
      </c>
      <c r="E2" s="87"/>
      <c r="Q2" s="262"/>
    </row>
    <row r="3" spans="4:17" ht="10.5" customHeight="1">
      <c r="D3" s="28"/>
      <c r="E3" s="28"/>
      <c r="Q3" s="263"/>
    </row>
    <row r="4" spans="1:18" s="9" customFormat="1" ht="12" customHeight="1">
      <c r="A4" s="18"/>
      <c r="B4" s="23"/>
      <c r="C4" s="323"/>
      <c r="D4"/>
      <c r="E4"/>
      <c r="F4" s="304"/>
      <c r="G4" s="66" t="s">
        <v>8</v>
      </c>
      <c r="H4" s="70"/>
      <c r="I4" s="70"/>
      <c r="K4" s="34" t="s">
        <v>4</v>
      </c>
      <c r="L4" s="11" t="s">
        <v>100</v>
      </c>
      <c r="M4" s="35" t="s">
        <v>11</v>
      </c>
      <c r="N4"/>
      <c r="O4" s="40" t="s">
        <v>4</v>
      </c>
      <c r="Q4" s="264"/>
      <c r="R4" s="95"/>
    </row>
    <row r="5" spans="1:18" s="9" customFormat="1" ht="12" customHeight="1">
      <c r="A5" s="18"/>
      <c r="B5" s="23"/>
      <c r="C5" s="323"/>
      <c r="F5" s="305" t="s">
        <v>101</v>
      </c>
      <c r="G5" s="67" t="s">
        <v>11</v>
      </c>
      <c r="H5" s="71"/>
      <c r="I5" s="71" t="s">
        <v>11</v>
      </c>
      <c r="K5" s="34" t="s">
        <v>7</v>
      </c>
      <c r="L5" s="29" t="s">
        <v>102</v>
      </c>
      <c r="M5" s="35" t="s">
        <v>15</v>
      </c>
      <c r="N5" s="35"/>
      <c r="O5" s="40" t="s">
        <v>103</v>
      </c>
      <c r="Q5" s="265" t="s">
        <v>101</v>
      </c>
      <c r="R5" s="95"/>
    </row>
    <row r="6" spans="1:18" s="9" customFormat="1" ht="12">
      <c r="A6" s="18"/>
      <c r="B6" s="23"/>
      <c r="C6" s="324" t="s">
        <v>92</v>
      </c>
      <c r="D6" s="48" t="s">
        <v>26</v>
      </c>
      <c r="E6" s="48"/>
      <c r="F6" s="306" t="s">
        <v>104</v>
      </c>
      <c r="G6" s="68" t="s">
        <v>14</v>
      </c>
      <c r="H6" s="72" t="s">
        <v>13</v>
      </c>
      <c r="I6" s="72" t="s">
        <v>15</v>
      </c>
      <c r="J6" s="36"/>
      <c r="K6" s="78" t="s">
        <v>12</v>
      </c>
      <c r="L6" s="154">
        <v>36191</v>
      </c>
      <c r="M6" s="44" t="s">
        <v>105</v>
      </c>
      <c r="N6" s="44"/>
      <c r="O6" s="41" t="s">
        <v>106</v>
      </c>
      <c r="Q6" s="266" t="s">
        <v>104</v>
      </c>
      <c r="R6" s="95"/>
    </row>
    <row r="7" spans="1:18" s="9" customFormat="1" ht="12.75">
      <c r="A7" s="18"/>
      <c r="B7" s="23"/>
      <c r="C7" s="323"/>
      <c r="F7" s="304"/>
      <c r="G7" s="67"/>
      <c r="H7" s="71"/>
      <c r="I7" s="71"/>
      <c r="K7" s="33"/>
      <c r="L7" s="29"/>
      <c r="M7" s="31"/>
      <c r="N7" s="31"/>
      <c r="Q7" s="267"/>
      <c r="R7" s="95"/>
    </row>
    <row r="8" spans="1:19" s="9" customFormat="1" ht="14.25">
      <c r="A8" s="18"/>
      <c r="B8" s="23"/>
      <c r="C8" s="323"/>
      <c r="D8" s="507" t="s">
        <v>107</v>
      </c>
      <c r="E8" s="90"/>
      <c r="F8" s="304"/>
      <c r="G8" s="67"/>
      <c r="H8" s="71"/>
      <c r="I8" s="71"/>
      <c r="K8" s="33"/>
      <c r="L8" s="29"/>
      <c r="M8" s="31"/>
      <c r="N8" s="31"/>
      <c r="Q8" s="268"/>
      <c r="R8" s="288" t="e">
        <v>#N/A</v>
      </c>
      <c r="S8" s="289" t="s">
        <v>108</v>
      </c>
    </row>
    <row r="9" spans="1:18" s="9" customFormat="1" ht="12.75">
      <c r="A9" s="18"/>
      <c r="B9" s="23"/>
      <c r="C9" s="323"/>
      <c r="F9" s="304"/>
      <c r="G9" s="67"/>
      <c r="H9" s="71"/>
      <c r="I9" s="71"/>
      <c r="K9" s="33"/>
      <c r="L9" s="29"/>
      <c r="M9" s="31"/>
      <c r="N9" s="31"/>
      <c r="Q9" s="267"/>
      <c r="R9" s="95"/>
    </row>
    <row r="10" spans="1:18" ht="12.75">
      <c r="A10" s="53">
        <v>35976</v>
      </c>
      <c r="B10" s="57">
        <v>149141</v>
      </c>
      <c r="C10" s="322">
        <v>1</v>
      </c>
      <c r="D10" s="22" t="s">
        <v>109</v>
      </c>
      <c r="E10" s="22"/>
      <c r="F10" s="307">
        <v>43</v>
      </c>
      <c r="G10" s="69">
        <v>29</v>
      </c>
      <c r="H10" s="69">
        <v>69698.79</v>
      </c>
      <c r="I10" s="69">
        <v>7256799</v>
      </c>
      <c r="J10" s="9"/>
      <c r="K10" s="91">
        <v>2.3963063</v>
      </c>
      <c r="L10" s="216">
        <v>1</v>
      </c>
      <c r="M10" s="69">
        <v>239630630</v>
      </c>
      <c r="N10" s="31"/>
      <c r="O10" s="9" t="s">
        <v>110</v>
      </c>
      <c r="P10" s="108">
        <v>1</v>
      </c>
      <c r="Q10" s="267" t="s">
        <v>116</v>
      </c>
      <c r="R10" s="128">
        <v>0</v>
      </c>
    </row>
    <row r="11" spans="2:17" ht="12.75">
      <c r="B11" s="57"/>
      <c r="D11" s="64" t="s">
        <v>111</v>
      </c>
      <c r="E11" s="22"/>
      <c r="F11" s="307"/>
      <c r="G11" s="69"/>
      <c r="H11" s="69"/>
      <c r="I11" s="69"/>
      <c r="J11" s="9"/>
      <c r="K11" s="91"/>
      <c r="L11" s="216"/>
      <c r="M11" s="69"/>
      <c r="N11" s="31"/>
      <c r="O11" s="9"/>
      <c r="P11" s="108"/>
      <c r="Q11" s="267"/>
    </row>
    <row r="12" spans="1:18" ht="12.75">
      <c r="A12" s="53">
        <v>35250</v>
      </c>
      <c r="B12" s="56">
        <v>11239</v>
      </c>
      <c r="C12" s="325">
        <v>1</v>
      </c>
      <c r="D12" s="59" t="s">
        <v>112</v>
      </c>
      <c r="E12" s="59"/>
      <c r="F12" s="307" t="s">
        <v>113</v>
      </c>
      <c r="G12" s="69">
        <v>25</v>
      </c>
      <c r="H12" s="69">
        <v>123680.54</v>
      </c>
      <c r="I12" s="69">
        <v>122876</v>
      </c>
      <c r="J12" s="9"/>
      <c r="K12" s="91">
        <v>12.45280311</v>
      </c>
      <c r="L12" s="216">
        <v>99</v>
      </c>
      <c r="M12" s="69">
        <v>12578589</v>
      </c>
      <c r="N12" s="31"/>
      <c r="O12" s="9" t="s">
        <v>114</v>
      </c>
      <c r="P12" s="108">
        <v>99</v>
      </c>
      <c r="Q12" s="267" t="s">
        <v>113</v>
      </c>
      <c r="R12" s="128">
        <v>0</v>
      </c>
    </row>
    <row r="13" spans="1:18" s="9" customFormat="1" ht="12">
      <c r="A13" s="18"/>
      <c r="B13" s="23"/>
      <c r="C13" s="323"/>
      <c r="F13" s="307"/>
      <c r="G13" s="67"/>
      <c r="H13" s="71"/>
      <c r="I13" s="71"/>
      <c r="K13" s="33"/>
      <c r="L13" s="222"/>
      <c r="M13" s="31"/>
      <c r="N13" s="31"/>
      <c r="P13" s="108"/>
      <c r="Q13" s="269"/>
      <c r="R13" s="95"/>
    </row>
    <row r="14" spans="1:18" ht="12.75">
      <c r="A14" s="53">
        <v>35394</v>
      </c>
      <c r="B14" s="56">
        <v>36782</v>
      </c>
      <c r="C14" s="325">
        <v>1</v>
      </c>
      <c r="D14" s="59" t="s">
        <v>115</v>
      </c>
      <c r="E14" s="59"/>
      <c r="F14" s="307" t="s">
        <v>116</v>
      </c>
      <c r="G14" s="69">
        <v>13</v>
      </c>
      <c r="H14" s="69">
        <v>42415.45</v>
      </c>
      <c r="I14" s="69">
        <v>22764</v>
      </c>
      <c r="J14" s="9"/>
      <c r="K14" s="91">
        <v>32.8076229</v>
      </c>
      <c r="L14" s="69">
        <v>195</v>
      </c>
      <c r="M14" s="69">
        <v>16824422</v>
      </c>
      <c r="N14" s="31"/>
      <c r="O14" s="9" t="s">
        <v>117</v>
      </c>
      <c r="P14" s="108">
        <v>195</v>
      </c>
      <c r="Q14" s="267" t="s">
        <v>116</v>
      </c>
      <c r="R14" s="128">
        <v>0</v>
      </c>
    </row>
    <row r="15" spans="2:17" ht="12.75">
      <c r="B15" s="56"/>
      <c r="C15" s="325"/>
      <c r="D15" s="59"/>
      <c r="E15" s="59"/>
      <c r="F15" s="307"/>
      <c r="G15" s="69"/>
      <c r="H15" s="69"/>
      <c r="I15" s="69"/>
      <c r="J15" s="9"/>
      <c r="K15" s="91"/>
      <c r="L15" s="69"/>
      <c r="M15" s="69"/>
      <c r="N15" s="31"/>
      <c r="O15" s="9"/>
      <c r="P15" s="108"/>
      <c r="Q15" s="267"/>
    </row>
    <row r="16" spans="1:18" ht="12.75">
      <c r="A16" s="53">
        <v>35971</v>
      </c>
      <c r="B16" s="57">
        <v>291332</v>
      </c>
      <c r="C16" s="322">
        <v>1</v>
      </c>
      <c r="D16" s="22" t="s">
        <v>118</v>
      </c>
      <c r="E16" s="22"/>
      <c r="F16" s="307">
        <v>48</v>
      </c>
      <c r="G16" s="69">
        <v>8</v>
      </c>
      <c r="H16" s="69">
        <v>11564.65</v>
      </c>
      <c r="I16" s="69">
        <v>25705</v>
      </c>
      <c r="J16" s="9"/>
      <c r="K16" s="91">
        <v>5.93307675</v>
      </c>
      <c r="L16" s="216">
        <v>45</v>
      </c>
      <c r="M16" s="69">
        <v>13184615</v>
      </c>
      <c r="N16" s="31"/>
      <c r="O16" s="9" t="s">
        <v>119</v>
      </c>
      <c r="P16" s="108">
        <v>45</v>
      </c>
      <c r="Q16" s="267" t="s">
        <v>113</v>
      </c>
      <c r="R16" s="128">
        <v>0</v>
      </c>
    </row>
    <row r="17" spans="2:17" ht="12.75" customHeight="1">
      <c r="B17" s="57"/>
      <c r="D17" s="64"/>
      <c r="E17" s="64"/>
      <c r="F17" s="307"/>
      <c r="G17" s="142"/>
      <c r="H17" s="142"/>
      <c r="I17" s="142"/>
      <c r="J17" s="143"/>
      <c r="K17" s="144"/>
      <c r="L17" s="221"/>
      <c r="M17" s="124"/>
      <c r="N17" s="31"/>
      <c r="O17" s="9"/>
      <c r="P17" s="108"/>
      <c r="Q17" s="271"/>
    </row>
    <row r="18" spans="1:18" ht="12.75">
      <c r="A18" s="53">
        <v>34971</v>
      </c>
      <c r="B18" s="56">
        <v>11499</v>
      </c>
      <c r="C18" s="325">
        <v>1</v>
      </c>
      <c r="D18" s="59" t="s">
        <v>120</v>
      </c>
      <c r="E18" s="59"/>
      <c r="F18" s="308" t="s">
        <v>121</v>
      </c>
      <c r="G18" s="69">
        <v>48</v>
      </c>
      <c r="H18" s="69">
        <v>30584.92</v>
      </c>
      <c r="I18" s="69">
        <v>1008614</v>
      </c>
      <c r="J18" s="9"/>
      <c r="K18" s="91">
        <v>2.6112151</v>
      </c>
      <c r="L18" s="216">
        <v>2.5</v>
      </c>
      <c r="M18" s="69">
        <v>104448604</v>
      </c>
      <c r="N18" s="31"/>
      <c r="O18" s="151" t="s">
        <v>122</v>
      </c>
      <c r="P18" s="108">
        <v>2.5</v>
      </c>
      <c r="Q18" s="267" t="s">
        <v>121</v>
      </c>
      <c r="R18" s="128">
        <v>0</v>
      </c>
    </row>
    <row r="19" spans="2:17" ht="12.75">
      <c r="B19" s="56"/>
      <c r="C19" s="325"/>
      <c r="D19" s="59"/>
      <c r="E19" s="59"/>
      <c r="F19" s="307"/>
      <c r="G19" s="69"/>
      <c r="H19" s="69"/>
      <c r="I19" s="69"/>
      <c r="J19" s="9"/>
      <c r="K19" s="91"/>
      <c r="L19" s="221"/>
      <c r="M19" s="124"/>
      <c r="N19" s="31"/>
      <c r="O19" s="9"/>
      <c r="P19" s="108"/>
      <c r="Q19" s="267"/>
    </row>
    <row r="20" spans="1:18" ht="12.75">
      <c r="A20" s="53">
        <v>34967</v>
      </c>
      <c r="B20" s="56">
        <v>34311</v>
      </c>
      <c r="C20" s="325">
        <v>1</v>
      </c>
      <c r="D20" s="59" t="s">
        <v>123</v>
      </c>
      <c r="E20" s="59"/>
      <c r="F20" s="307" t="s">
        <v>124</v>
      </c>
      <c r="G20" s="69">
        <v>189</v>
      </c>
      <c r="H20" s="69">
        <v>990969.68</v>
      </c>
      <c r="I20" s="69">
        <v>1315915</v>
      </c>
      <c r="J20" s="9"/>
      <c r="K20" s="91">
        <v>34.47957485</v>
      </c>
      <c r="L20" s="216">
        <v>77.5</v>
      </c>
      <c r="M20" s="69">
        <v>44489774</v>
      </c>
      <c r="N20" s="31"/>
      <c r="O20" s="9" t="s">
        <v>125</v>
      </c>
      <c r="P20" s="108">
        <v>77.5</v>
      </c>
      <c r="Q20" s="267" t="s">
        <v>124</v>
      </c>
      <c r="R20" s="128">
        <v>0</v>
      </c>
    </row>
    <row r="21" spans="1:18" ht="12.75">
      <c r="A21" s="53">
        <v>36095</v>
      </c>
      <c r="B21" s="56">
        <v>438526</v>
      </c>
      <c r="C21" s="325"/>
      <c r="D21" s="334" t="s">
        <v>126</v>
      </c>
      <c r="E21" s="59"/>
      <c r="F21" s="307" t="s">
        <v>124</v>
      </c>
      <c r="G21" s="211" t="s">
        <v>127</v>
      </c>
      <c r="H21" s="211" t="s">
        <v>127</v>
      </c>
      <c r="I21" s="211" t="s">
        <v>127</v>
      </c>
      <c r="J21" s="9"/>
      <c r="K21" s="211" t="s">
        <v>127</v>
      </c>
      <c r="L21" s="211" t="s">
        <v>127</v>
      </c>
      <c r="M21" s="211" t="s">
        <v>127</v>
      </c>
      <c r="N21" s="31"/>
      <c r="O21" s="335" t="s">
        <v>127</v>
      </c>
      <c r="P21" s="108" t="s">
        <v>127</v>
      </c>
      <c r="Q21" s="267" t="e">
        <v>#N/A</v>
      </c>
      <c r="R21" s="128" t="e">
        <v>#N/A</v>
      </c>
    </row>
    <row r="22" spans="2:17" ht="12.75">
      <c r="B22" s="56"/>
      <c r="C22" s="325"/>
      <c r="D22" s="59"/>
      <c r="E22" s="59"/>
      <c r="F22" s="307"/>
      <c r="G22" s="69"/>
      <c r="H22" s="69"/>
      <c r="I22" s="69"/>
      <c r="J22" s="9"/>
      <c r="K22" s="91"/>
      <c r="L22" s="221"/>
      <c r="M22" s="124"/>
      <c r="N22" s="31"/>
      <c r="O22" s="9"/>
      <c r="P22" s="108"/>
      <c r="Q22" s="267"/>
    </row>
    <row r="23" spans="1:18" ht="12.75">
      <c r="A23" s="53">
        <v>35264</v>
      </c>
      <c r="B23" s="56">
        <v>37428</v>
      </c>
      <c r="C23" s="325">
        <v>1</v>
      </c>
      <c r="D23" s="59" t="s">
        <v>128</v>
      </c>
      <c r="E23" s="59"/>
      <c r="F23" s="307" t="s">
        <v>129</v>
      </c>
      <c r="G23" s="69">
        <v>54</v>
      </c>
      <c r="H23" s="69">
        <v>156068.11</v>
      </c>
      <c r="I23" s="69">
        <v>561945</v>
      </c>
      <c r="J23" s="9"/>
      <c r="K23" s="91">
        <v>9.394778675</v>
      </c>
      <c r="L23" s="216">
        <v>26.5</v>
      </c>
      <c r="M23" s="69">
        <v>35451995</v>
      </c>
      <c r="N23" s="31"/>
      <c r="O23" s="9" t="s">
        <v>130</v>
      </c>
      <c r="P23" s="108">
        <v>26.5</v>
      </c>
      <c r="Q23" s="267" t="s">
        <v>129</v>
      </c>
      <c r="R23" s="128">
        <v>0</v>
      </c>
    </row>
    <row r="24" spans="2:17" ht="12.75">
      <c r="B24" s="56"/>
      <c r="C24" s="325"/>
      <c r="D24" s="59"/>
      <c r="E24" s="59"/>
      <c r="F24" s="307"/>
      <c r="G24" s="69"/>
      <c r="H24" s="69"/>
      <c r="I24" s="69"/>
      <c r="J24" s="9"/>
      <c r="K24" s="91"/>
      <c r="L24" s="221"/>
      <c r="M24" s="124"/>
      <c r="N24" s="31"/>
      <c r="O24" s="9"/>
      <c r="P24" s="108"/>
      <c r="Q24" s="267"/>
    </row>
    <row r="25" spans="1:18" ht="12.75">
      <c r="A25" s="53">
        <v>34971</v>
      </c>
      <c r="B25" s="56">
        <v>33266</v>
      </c>
      <c r="C25" s="325">
        <v>1</v>
      </c>
      <c r="D25" s="59" t="s">
        <v>131</v>
      </c>
      <c r="E25" s="59"/>
      <c r="F25" s="307" t="s">
        <v>121</v>
      </c>
      <c r="G25" s="69">
        <v>3</v>
      </c>
      <c r="H25" s="69">
        <v>3285</v>
      </c>
      <c r="I25" s="69">
        <v>3500</v>
      </c>
      <c r="J25" s="9"/>
      <c r="K25" s="91">
        <v>13.18536065</v>
      </c>
      <c r="L25" s="216">
        <v>95</v>
      </c>
      <c r="M25" s="69">
        <v>13879327</v>
      </c>
      <c r="N25" s="31"/>
      <c r="O25" s="9" t="s">
        <v>132</v>
      </c>
      <c r="P25" s="108">
        <v>95</v>
      </c>
      <c r="Q25" s="267" t="s">
        <v>121</v>
      </c>
      <c r="R25" s="128">
        <v>0</v>
      </c>
    </row>
    <row r="26" spans="2:17" ht="12.75">
      <c r="B26" s="56"/>
      <c r="C26" s="325"/>
      <c r="D26" s="59"/>
      <c r="E26" s="59"/>
      <c r="F26" s="307"/>
      <c r="G26" s="69"/>
      <c r="H26" s="69"/>
      <c r="I26" s="69"/>
      <c r="J26" s="9"/>
      <c r="K26" s="91"/>
      <c r="L26" s="216"/>
      <c r="M26" s="69"/>
      <c r="N26" s="31"/>
      <c r="O26" s="9"/>
      <c r="P26" s="108"/>
      <c r="Q26" s="267"/>
    </row>
    <row r="27" spans="1:18" ht="12.75">
      <c r="A27" s="53">
        <v>35935</v>
      </c>
      <c r="B27" s="56">
        <v>278551</v>
      </c>
      <c r="C27" s="325">
        <v>1</v>
      </c>
      <c r="D27" s="59" t="s">
        <v>133</v>
      </c>
      <c r="E27" s="59"/>
      <c r="F27" s="307">
        <v>43</v>
      </c>
      <c r="G27" s="69">
        <v>10</v>
      </c>
      <c r="H27" s="69">
        <v>23322.8</v>
      </c>
      <c r="I27" s="69">
        <v>49625</v>
      </c>
      <c r="J27" s="9"/>
      <c r="K27" s="91">
        <v>8.70566242</v>
      </c>
      <c r="L27" s="216">
        <v>45.5</v>
      </c>
      <c r="M27" s="69">
        <v>19133324</v>
      </c>
      <c r="N27" s="31"/>
      <c r="O27" s="9" t="s">
        <v>134</v>
      </c>
      <c r="P27" s="108">
        <v>45.5</v>
      </c>
      <c r="Q27" s="267" t="s">
        <v>116</v>
      </c>
      <c r="R27" s="128">
        <v>0</v>
      </c>
    </row>
    <row r="28" spans="2:17" ht="12.75">
      <c r="B28" s="56"/>
      <c r="C28" s="325"/>
      <c r="D28" s="59"/>
      <c r="E28" s="59"/>
      <c r="F28" s="307"/>
      <c r="G28" s="69"/>
      <c r="H28" s="69"/>
      <c r="I28" s="69"/>
      <c r="J28" s="9"/>
      <c r="K28" s="91"/>
      <c r="L28" s="216"/>
      <c r="M28" s="69"/>
      <c r="N28" s="31"/>
      <c r="O28" s="9"/>
      <c r="P28" s="108"/>
      <c r="Q28" s="267"/>
    </row>
    <row r="29" spans="1:18" ht="12.75">
      <c r="A29" s="53">
        <v>35923</v>
      </c>
      <c r="B29" s="56">
        <v>277763</v>
      </c>
      <c r="C29" s="325">
        <v>1</v>
      </c>
      <c r="D29" s="59" t="s">
        <v>135</v>
      </c>
      <c r="E29" s="59"/>
      <c r="F29" s="307">
        <v>47</v>
      </c>
      <c r="G29" s="69">
        <v>30</v>
      </c>
      <c r="H29" s="69">
        <v>73998.69</v>
      </c>
      <c r="I29" s="69">
        <v>65726</v>
      </c>
      <c r="J29" s="9"/>
      <c r="K29" s="91">
        <v>9.9711012</v>
      </c>
      <c r="L29" s="216">
        <v>120</v>
      </c>
      <c r="M29" s="69">
        <v>8309251</v>
      </c>
      <c r="N29" s="31"/>
      <c r="O29" s="9" t="s">
        <v>136</v>
      </c>
      <c r="P29" s="108">
        <v>120</v>
      </c>
      <c r="Q29" s="267" t="s">
        <v>152</v>
      </c>
      <c r="R29" s="128">
        <v>0</v>
      </c>
    </row>
    <row r="30" spans="2:17" ht="12.75">
      <c r="B30" s="56"/>
      <c r="C30" s="325"/>
      <c r="D30" s="59"/>
      <c r="E30" s="59"/>
      <c r="F30" s="307"/>
      <c r="G30" s="69"/>
      <c r="H30" s="69"/>
      <c r="I30" s="69"/>
      <c r="J30" s="9"/>
      <c r="K30" s="91"/>
      <c r="L30" s="216"/>
      <c r="M30" s="69"/>
      <c r="N30" s="31"/>
      <c r="O30" s="9"/>
      <c r="P30" s="108"/>
      <c r="Q30" s="267"/>
    </row>
    <row r="31" spans="1:18" ht="12.75">
      <c r="A31" s="53">
        <v>35964</v>
      </c>
      <c r="B31" s="56">
        <v>290306</v>
      </c>
      <c r="C31" s="325">
        <v>1</v>
      </c>
      <c r="D31" s="59" t="s">
        <v>137</v>
      </c>
      <c r="E31" s="59"/>
      <c r="F31" s="307">
        <v>16</v>
      </c>
      <c r="G31" s="211" t="s">
        <v>127</v>
      </c>
      <c r="H31" s="211" t="s">
        <v>127</v>
      </c>
      <c r="I31" s="211" t="s">
        <v>127</v>
      </c>
      <c r="J31" s="9"/>
      <c r="K31" s="91">
        <v>35.0196763</v>
      </c>
      <c r="L31" s="216">
        <v>96.5</v>
      </c>
      <c r="M31" s="69">
        <v>36289820</v>
      </c>
      <c r="N31" s="31"/>
      <c r="O31" s="9" t="s">
        <v>138</v>
      </c>
      <c r="P31" s="108">
        <v>96.5</v>
      </c>
      <c r="Q31" s="267" t="s">
        <v>162</v>
      </c>
      <c r="R31" s="128">
        <v>0</v>
      </c>
    </row>
    <row r="32" spans="2:17" ht="12.75">
      <c r="B32" s="56"/>
      <c r="C32" s="325"/>
      <c r="D32" s="59"/>
      <c r="E32" s="59"/>
      <c r="F32" s="307"/>
      <c r="G32" s="69"/>
      <c r="H32" s="69"/>
      <c r="I32" s="69"/>
      <c r="J32" s="9"/>
      <c r="K32" s="91"/>
      <c r="L32" s="221"/>
      <c r="M32" s="124"/>
      <c r="N32" s="31"/>
      <c r="O32" s="9"/>
      <c r="P32" s="108"/>
      <c r="Q32" s="267"/>
    </row>
    <row r="33" spans="1:18" ht="12.75">
      <c r="A33" s="53">
        <v>35487</v>
      </c>
      <c r="B33" s="56">
        <v>43834</v>
      </c>
      <c r="C33" s="325">
        <v>1</v>
      </c>
      <c r="D33" s="59" t="s">
        <v>139</v>
      </c>
      <c r="E33" s="59"/>
      <c r="F33" s="307" t="s">
        <v>140</v>
      </c>
      <c r="G33" s="69">
        <v>13</v>
      </c>
      <c r="H33" s="69">
        <v>17966.6</v>
      </c>
      <c r="I33" s="69">
        <v>18213</v>
      </c>
      <c r="J33" s="9"/>
      <c r="K33" s="91">
        <v>3.15675</v>
      </c>
      <c r="L33" s="216">
        <v>103.5</v>
      </c>
      <c r="M33" s="69">
        <v>3050000</v>
      </c>
      <c r="N33" s="31"/>
      <c r="O33" s="9" t="s">
        <v>141</v>
      </c>
      <c r="P33" s="108">
        <v>103.5</v>
      </c>
      <c r="Q33" s="267" t="s">
        <v>140</v>
      </c>
      <c r="R33" s="128">
        <v>0</v>
      </c>
    </row>
    <row r="34" spans="1:18" s="9" customFormat="1" ht="12">
      <c r="A34" s="18"/>
      <c r="B34" s="23"/>
      <c r="C34" s="323"/>
      <c r="F34" s="307"/>
      <c r="G34" s="67"/>
      <c r="H34" s="71"/>
      <c r="I34" s="71"/>
      <c r="K34" s="33"/>
      <c r="L34" s="222"/>
      <c r="M34" s="124"/>
      <c r="N34" s="31"/>
      <c r="P34" s="108"/>
      <c r="Q34" s="269"/>
      <c r="R34" s="95"/>
    </row>
    <row r="35" spans="1:18" ht="12.75">
      <c r="A35" s="53">
        <v>34936</v>
      </c>
      <c r="B35" s="56">
        <v>40534</v>
      </c>
      <c r="C35" s="325">
        <v>1</v>
      </c>
      <c r="D35" s="59" t="s">
        <v>142</v>
      </c>
      <c r="E35" s="59"/>
      <c r="F35" s="307" t="s">
        <v>143</v>
      </c>
      <c r="G35" s="69">
        <v>71</v>
      </c>
      <c r="H35" s="69">
        <v>279328.87</v>
      </c>
      <c r="I35" s="69">
        <v>407826</v>
      </c>
      <c r="J35" s="9"/>
      <c r="K35" s="91">
        <v>50.5238604</v>
      </c>
      <c r="L35" s="216">
        <v>65</v>
      </c>
      <c r="M35" s="69">
        <v>77729016</v>
      </c>
      <c r="N35" s="31"/>
      <c r="O35" s="9" t="s">
        <v>144</v>
      </c>
      <c r="P35" s="108">
        <v>65</v>
      </c>
      <c r="Q35" s="267" t="s">
        <v>143</v>
      </c>
      <c r="R35" s="128">
        <v>0</v>
      </c>
    </row>
    <row r="36" spans="2:17" ht="12.75">
      <c r="B36" s="56"/>
      <c r="C36" s="325"/>
      <c r="D36" s="170"/>
      <c r="E36" s="59"/>
      <c r="F36" s="307"/>
      <c r="G36" s="69"/>
      <c r="H36" s="69"/>
      <c r="I36" s="69"/>
      <c r="J36" s="9"/>
      <c r="K36" s="91"/>
      <c r="L36" s="221"/>
      <c r="M36" s="124"/>
      <c r="N36" s="31"/>
      <c r="O36" s="9" t="s">
        <v>117</v>
      </c>
      <c r="P36" s="108"/>
      <c r="Q36" s="267"/>
    </row>
    <row r="37" spans="1:18" ht="12.75">
      <c r="A37" s="53">
        <v>35487</v>
      </c>
      <c r="B37" s="56">
        <v>40211</v>
      </c>
      <c r="C37" s="325">
        <v>1</v>
      </c>
      <c r="D37" s="59" t="s">
        <v>145</v>
      </c>
      <c r="E37" s="59"/>
      <c r="F37" s="307" t="s">
        <v>146</v>
      </c>
      <c r="G37" s="69">
        <v>19</v>
      </c>
      <c r="H37" s="69">
        <v>62486.2</v>
      </c>
      <c r="I37" s="69">
        <v>77827</v>
      </c>
      <c r="J37" s="9"/>
      <c r="K37" s="91">
        <v>14.7372722</v>
      </c>
      <c r="L37" s="216">
        <v>72.5</v>
      </c>
      <c r="M37" s="69">
        <v>20327272</v>
      </c>
      <c r="N37" s="31"/>
      <c r="O37" s="9" t="s">
        <v>147</v>
      </c>
      <c r="P37" s="108">
        <v>72.5</v>
      </c>
      <c r="Q37" s="267" t="s">
        <v>146</v>
      </c>
      <c r="R37" s="128">
        <v>0</v>
      </c>
    </row>
    <row r="38" spans="2:17" ht="12.75">
      <c r="B38" s="56"/>
      <c r="C38" s="325"/>
      <c r="D38" s="59"/>
      <c r="E38" s="59"/>
      <c r="F38" s="307"/>
      <c r="G38" s="69"/>
      <c r="H38" s="69"/>
      <c r="I38" s="69"/>
      <c r="J38" s="9"/>
      <c r="K38" s="91"/>
      <c r="L38" s="216"/>
      <c r="M38" s="69"/>
      <c r="N38" s="31"/>
      <c r="O38" s="9"/>
      <c r="P38" s="108"/>
      <c r="Q38" s="267"/>
    </row>
    <row r="39" spans="1:18" ht="12.75">
      <c r="A39" s="53">
        <v>35695</v>
      </c>
      <c r="B39" s="56">
        <v>151470</v>
      </c>
      <c r="C39" s="325">
        <v>1</v>
      </c>
      <c r="D39" s="59" t="s">
        <v>148</v>
      </c>
      <c r="E39" s="59"/>
      <c r="F39" s="307" t="s">
        <v>121</v>
      </c>
      <c r="G39" s="69">
        <v>2</v>
      </c>
      <c r="H39" s="69">
        <v>1600</v>
      </c>
      <c r="I39" s="69">
        <v>2000</v>
      </c>
      <c r="J39" s="9"/>
      <c r="K39" s="91">
        <v>4.3775</v>
      </c>
      <c r="L39" s="216">
        <v>85</v>
      </c>
      <c r="M39" s="69">
        <v>5150000</v>
      </c>
      <c r="N39" s="31"/>
      <c r="O39" s="9" t="s">
        <v>117</v>
      </c>
      <c r="P39" s="108">
        <v>85</v>
      </c>
      <c r="Q39" s="267" t="s">
        <v>121</v>
      </c>
      <c r="R39" s="128">
        <v>0</v>
      </c>
    </row>
    <row r="40" spans="2:17" ht="12.75">
      <c r="B40" s="56"/>
      <c r="C40" s="325"/>
      <c r="D40" s="59"/>
      <c r="E40" s="59"/>
      <c r="F40" s="307"/>
      <c r="G40" s="69"/>
      <c r="H40" s="69"/>
      <c r="I40" s="69"/>
      <c r="J40" s="9"/>
      <c r="K40" s="91"/>
      <c r="L40" s="221"/>
      <c r="M40" s="124"/>
      <c r="N40" s="31"/>
      <c r="O40" s="9"/>
      <c r="P40" s="108"/>
      <c r="Q40" s="267"/>
    </row>
    <row r="41" spans="1:18" ht="12.75">
      <c r="A41" s="53">
        <v>36137</v>
      </c>
      <c r="B41" s="56">
        <v>450285</v>
      </c>
      <c r="C41" s="325">
        <v>1</v>
      </c>
      <c r="D41" s="59" t="s">
        <v>149</v>
      </c>
      <c r="E41" s="59"/>
      <c r="F41" s="307">
        <v>21</v>
      </c>
      <c r="G41" s="69">
        <v>139</v>
      </c>
      <c r="H41" s="69">
        <v>878068.3</v>
      </c>
      <c r="I41" s="69">
        <v>21318732</v>
      </c>
      <c r="J41" s="9"/>
      <c r="K41" s="91">
        <v>3.0329514</v>
      </c>
      <c r="L41" s="216">
        <v>4</v>
      </c>
      <c r="M41" s="69">
        <v>75823785</v>
      </c>
      <c r="N41" s="31"/>
      <c r="O41" s="339" t="s">
        <v>150</v>
      </c>
      <c r="P41" s="108">
        <v>4</v>
      </c>
      <c r="Q41" s="267" t="s">
        <v>178</v>
      </c>
      <c r="R41" s="128">
        <v>0</v>
      </c>
    </row>
    <row r="42" spans="2:17" ht="12.75">
      <c r="B42" s="56"/>
      <c r="C42" s="325"/>
      <c r="D42" s="59"/>
      <c r="E42" s="59"/>
      <c r="F42" s="307"/>
      <c r="G42" s="69"/>
      <c r="H42" s="69"/>
      <c r="I42" s="69"/>
      <c r="J42" s="9"/>
      <c r="K42" s="91"/>
      <c r="L42" s="221"/>
      <c r="M42" s="124"/>
      <c r="N42" s="31"/>
      <c r="O42" s="9"/>
      <c r="P42" s="108"/>
      <c r="Q42" s="267"/>
    </row>
    <row r="43" spans="1:18" ht="12.75">
      <c r="A43" s="53">
        <v>34975</v>
      </c>
      <c r="B43" s="56">
        <v>52313</v>
      </c>
      <c r="C43" s="325">
        <v>1</v>
      </c>
      <c r="D43" s="59" t="s">
        <v>151</v>
      </c>
      <c r="E43" s="59"/>
      <c r="F43" s="307" t="s">
        <v>152</v>
      </c>
      <c r="G43" s="69">
        <v>113</v>
      </c>
      <c r="H43" s="69">
        <v>1843215.76</v>
      </c>
      <c r="I43" s="69">
        <v>495106</v>
      </c>
      <c r="J43" s="9"/>
      <c r="K43" s="91">
        <v>90.957912</v>
      </c>
      <c r="L43" s="216">
        <v>400</v>
      </c>
      <c r="M43" s="69">
        <v>22739478</v>
      </c>
      <c r="N43" s="31"/>
      <c r="O43" s="9" t="s">
        <v>153</v>
      </c>
      <c r="P43" s="108">
        <v>400</v>
      </c>
      <c r="Q43" s="267" t="s">
        <v>152</v>
      </c>
      <c r="R43" s="128">
        <v>0</v>
      </c>
    </row>
    <row r="44" spans="2:17" ht="12.75">
      <c r="B44" s="56"/>
      <c r="C44" s="325"/>
      <c r="D44" s="170"/>
      <c r="E44" s="59"/>
      <c r="F44" s="307"/>
      <c r="G44" s="69"/>
      <c r="H44" s="69"/>
      <c r="I44" s="69"/>
      <c r="J44" s="9"/>
      <c r="K44" s="100"/>
      <c r="L44" s="100"/>
      <c r="M44" s="69"/>
      <c r="N44" s="31"/>
      <c r="O44" s="9"/>
      <c r="P44" s="108"/>
      <c r="Q44" s="267"/>
    </row>
    <row r="45" spans="1:18" ht="12.75">
      <c r="A45" s="53">
        <v>35961</v>
      </c>
      <c r="B45" s="56">
        <v>292012</v>
      </c>
      <c r="C45" s="325">
        <v>1</v>
      </c>
      <c r="D45" s="59" t="s">
        <v>154</v>
      </c>
      <c r="E45" s="59"/>
      <c r="F45" s="307">
        <v>48</v>
      </c>
      <c r="G45" s="69">
        <v>3</v>
      </c>
      <c r="H45" s="69">
        <v>12936.25</v>
      </c>
      <c r="I45" s="69">
        <v>11373</v>
      </c>
      <c r="J45" s="9"/>
      <c r="K45" s="91">
        <v>7.487172</v>
      </c>
      <c r="L45" s="216">
        <v>115.5</v>
      </c>
      <c r="M45" s="69">
        <v>6482400</v>
      </c>
      <c r="N45" s="31"/>
      <c r="O45" s="9" t="s">
        <v>155</v>
      </c>
      <c r="P45" s="108">
        <v>115.5</v>
      </c>
      <c r="Q45" s="267" t="s">
        <v>113</v>
      </c>
      <c r="R45" s="128">
        <v>0</v>
      </c>
    </row>
    <row r="46" spans="2:17" ht="12.75">
      <c r="B46" s="56"/>
      <c r="C46" s="325"/>
      <c r="D46" s="170"/>
      <c r="E46" s="59"/>
      <c r="F46" s="307"/>
      <c r="G46" s="69"/>
      <c r="H46" s="69"/>
      <c r="I46" s="69"/>
      <c r="J46" s="9"/>
      <c r="K46" s="100"/>
      <c r="L46" s="100"/>
      <c r="M46" s="69"/>
      <c r="N46" s="31"/>
      <c r="O46" s="9"/>
      <c r="P46" s="108"/>
      <c r="Q46" s="267"/>
    </row>
    <row r="47" spans="1:18" ht="12.75">
      <c r="A47" s="53">
        <v>34869</v>
      </c>
      <c r="B47" s="56">
        <v>60929</v>
      </c>
      <c r="C47" s="325">
        <v>1</v>
      </c>
      <c r="D47" s="59" t="s">
        <v>156</v>
      </c>
      <c r="E47" s="59"/>
      <c r="F47" s="307" t="s">
        <v>124</v>
      </c>
      <c r="G47" s="69" t="s">
        <v>127</v>
      </c>
      <c r="H47" s="69" t="s">
        <v>127</v>
      </c>
      <c r="I47" s="69" t="s">
        <v>127</v>
      </c>
      <c r="J47" s="9"/>
      <c r="K47" s="91">
        <v>1.00055511</v>
      </c>
      <c r="L47" s="216">
        <v>55.5</v>
      </c>
      <c r="M47" s="69">
        <v>1802802</v>
      </c>
      <c r="N47" s="31"/>
      <c r="O47" s="9" t="s">
        <v>117</v>
      </c>
      <c r="P47" s="108">
        <v>55.5</v>
      </c>
      <c r="Q47" s="267" t="s">
        <v>124</v>
      </c>
      <c r="R47" s="128">
        <v>0</v>
      </c>
    </row>
    <row r="48" spans="2:17" ht="12.75">
      <c r="B48" s="56"/>
      <c r="C48" s="325"/>
      <c r="D48" s="59"/>
      <c r="E48" s="59"/>
      <c r="F48" s="307"/>
      <c r="G48" s="69"/>
      <c r="H48" s="69"/>
      <c r="I48" s="69"/>
      <c r="J48" s="9"/>
      <c r="K48" s="91"/>
      <c r="L48" s="216"/>
      <c r="M48" s="69"/>
      <c r="N48" s="31"/>
      <c r="O48" s="9"/>
      <c r="P48" s="108"/>
      <c r="Q48" s="267"/>
    </row>
    <row r="49" spans="1:18" ht="12.75">
      <c r="A49" s="53">
        <v>34970</v>
      </c>
      <c r="B49" s="57">
        <v>946256</v>
      </c>
      <c r="C49" s="322">
        <v>1</v>
      </c>
      <c r="D49" s="22" t="s">
        <v>157</v>
      </c>
      <c r="E49" s="22"/>
      <c r="F49" s="307" t="s">
        <v>158</v>
      </c>
      <c r="G49" s="69">
        <v>75</v>
      </c>
      <c r="H49" s="69">
        <v>177712.2</v>
      </c>
      <c r="I49" s="69">
        <v>3213174</v>
      </c>
      <c r="J49" s="9"/>
      <c r="K49" s="91">
        <v>9.2545042275</v>
      </c>
      <c r="L49" s="216">
        <v>5.25</v>
      </c>
      <c r="M49" s="69">
        <v>176276271</v>
      </c>
      <c r="N49" s="31"/>
      <c r="O49" s="151" t="s">
        <v>159</v>
      </c>
      <c r="P49" s="108">
        <v>5.25</v>
      </c>
      <c r="Q49" s="267" t="s">
        <v>158</v>
      </c>
      <c r="R49" s="128">
        <v>0</v>
      </c>
    </row>
    <row r="50" spans="2:17" ht="12.75">
      <c r="B50" s="56"/>
      <c r="C50" s="325"/>
      <c r="D50" s="64" t="s">
        <v>160</v>
      </c>
      <c r="E50" s="59"/>
      <c r="F50" s="307"/>
      <c r="G50" s="69"/>
      <c r="H50" s="69"/>
      <c r="I50" s="69"/>
      <c r="J50" s="9"/>
      <c r="K50" s="91"/>
      <c r="L50" s="221"/>
      <c r="M50" s="124"/>
      <c r="N50" s="31"/>
      <c r="O50" s="9"/>
      <c r="P50" s="108"/>
      <c r="Q50" s="267"/>
    </row>
    <row r="51" spans="1:18" ht="12.75">
      <c r="A51" s="53">
        <v>35521</v>
      </c>
      <c r="B51" s="56">
        <v>38443</v>
      </c>
      <c r="C51" s="325">
        <v>1</v>
      </c>
      <c r="D51" s="59" t="s">
        <v>161</v>
      </c>
      <c r="E51" s="59"/>
      <c r="F51" s="307" t="s">
        <v>162</v>
      </c>
      <c r="G51" s="69">
        <v>2</v>
      </c>
      <c r="H51" s="69">
        <v>1477.86</v>
      </c>
      <c r="I51" s="69">
        <v>49262</v>
      </c>
      <c r="J51" s="9"/>
      <c r="K51" s="69" t="s">
        <v>127</v>
      </c>
      <c r="L51" s="69" t="s">
        <v>127</v>
      </c>
      <c r="M51" s="69">
        <v>76017963</v>
      </c>
      <c r="N51" s="31"/>
      <c r="O51" s="9" t="s">
        <v>163</v>
      </c>
      <c r="P51" s="108" t="s">
        <v>127</v>
      </c>
      <c r="Q51" s="267" t="s">
        <v>162</v>
      </c>
      <c r="R51" s="128">
        <v>0</v>
      </c>
    </row>
    <row r="52" spans="2:17" ht="12.75">
      <c r="B52" s="56"/>
      <c r="C52" s="325"/>
      <c r="D52" s="64" t="s">
        <v>164</v>
      </c>
      <c r="E52" s="59"/>
      <c r="F52" s="307"/>
      <c r="G52" s="69"/>
      <c r="H52" s="69"/>
      <c r="I52" s="69"/>
      <c r="J52" s="9"/>
      <c r="K52" s="91"/>
      <c r="L52" s="221"/>
      <c r="M52" s="124"/>
      <c r="N52" s="31"/>
      <c r="O52" s="9" t="s">
        <v>117</v>
      </c>
      <c r="P52" s="108"/>
      <c r="Q52" s="267"/>
    </row>
    <row r="53" spans="1:18" ht="12.75">
      <c r="A53" s="53">
        <v>35258</v>
      </c>
      <c r="B53" s="56">
        <v>99558</v>
      </c>
      <c r="C53" s="325">
        <v>1</v>
      </c>
      <c r="D53" s="59" t="s">
        <v>165</v>
      </c>
      <c r="E53" s="59"/>
      <c r="F53" s="307" t="s">
        <v>166</v>
      </c>
      <c r="G53" s="69">
        <v>234</v>
      </c>
      <c r="H53" s="69">
        <v>5279877.96</v>
      </c>
      <c r="I53" s="69">
        <v>2898028</v>
      </c>
      <c r="J53" s="9"/>
      <c r="K53" s="91">
        <v>59.47245448</v>
      </c>
      <c r="L53" s="216">
        <v>191.5</v>
      </c>
      <c r="M53" s="69">
        <v>31056112</v>
      </c>
      <c r="N53" s="31"/>
      <c r="O53" s="9" t="s">
        <v>167</v>
      </c>
      <c r="P53" s="108">
        <v>191.5</v>
      </c>
      <c r="Q53" s="267" t="s">
        <v>166</v>
      </c>
      <c r="R53" s="128">
        <v>0</v>
      </c>
    </row>
    <row r="54" spans="2:17" ht="12.75">
      <c r="B54" s="56"/>
      <c r="C54" s="325"/>
      <c r="D54" s="59"/>
      <c r="E54" s="59"/>
      <c r="F54" s="307"/>
      <c r="G54" s="69"/>
      <c r="H54" s="69"/>
      <c r="I54" s="69"/>
      <c r="J54" s="9"/>
      <c r="K54" s="91"/>
      <c r="L54" s="216"/>
      <c r="M54" s="69"/>
      <c r="N54" s="31"/>
      <c r="O54" s="9"/>
      <c r="P54" s="108"/>
      <c r="Q54" s="267"/>
    </row>
    <row r="55" spans="1:18" ht="12.75">
      <c r="A55" s="53">
        <v>35781</v>
      </c>
      <c r="B55" s="56">
        <v>226981</v>
      </c>
      <c r="C55" s="325">
        <v>1</v>
      </c>
      <c r="D55" s="59" t="s">
        <v>168</v>
      </c>
      <c r="E55" s="59"/>
      <c r="F55" s="307" t="s">
        <v>166</v>
      </c>
      <c r="G55" s="69">
        <v>33</v>
      </c>
      <c r="H55" s="69">
        <v>56549.25</v>
      </c>
      <c r="I55" s="69">
        <v>76602</v>
      </c>
      <c r="J55" s="9"/>
      <c r="K55" s="91">
        <v>12.232142955</v>
      </c>
      <c r="L55" s="216">
        <v>68.5</v>
      </c>
      <c r="M55" s="69">
        <v>17857143</v>
      </c>
      <c r="N55" s="31"/>
      <c r="O55" s="9" t="s">
        <v>117</v>
      </c>
      <c r="P55" s="108">
        <v>68.5</v>
      </c>
      <c r="Q55" s="267" t="s">
        <v>166</v>
      </c>
      <c r="R55" s="128">
        <v>0</v>
      </c>
    </row>
    <row r="56" spans="2:17" ht="12.75">
      <c r="B56" s="56"/>
      <c r="C56" s="325"/>
      <c r="D56" s="59"/>
      <c r="E56" s="59"/>
      <c r="F56" s="307"/>
      <c r="G56" s="69"/>
      <c r="H56" s="69"/>
      <c r="I56" s="69"/>
      <c r="J56" s="9"/>
      <c r="K56" s="91"/>
      <c r="L56" s="216"/>
      <c r="M56" s="69"/>
      <c r="N56" s="31"/>
      <c r="O56" s="9"/>
      <c r="P56" s="108"/>
      <c r="Q56" s="267"/>
    </row>
    <row r="57" spans="1:18" ht="12.75">
      <c r="A57" s="53">
        <v>35859</v>
      </c>
      <c r="B57" s="56">
        <v>249320</v>
      </c>
      <c r="C57" s="325">
        <v>1</v>
      </c>
      <c r="D57" s="59" t="s">
        <v>169</v>
      </c>
      <c r="E57" s="59"/>
      <c r="F57" s="307">
        <v>47</v>
      </c>
      <c r="G57" s="69">
        <v>20</v>
      </c>
      <c r="H57" s="69">
        <v>96401.82</v>
      </c>
      <c r="I57" s="69">
        <v>64473</v>
      </c>
      <c r="J57" s="9"/>
      <c r="K57" s="91">
        <v>22.67075</v>
      </c>
      <c r="L57" s="216">
        <v>145</v>
      </c>
      <c r="M57" s="69">
        <v>15635000</v>
      </c>
      <c r="N57" s="31"/>
      <c r="O57" s="9" t="s">
        <v>170</v>
      </c>
      <c r="P57" s="108">
        <v>145</v>
      </c>
      <c r="Q57" s="267" t="s">
        <v>152</v>
      </c>
      <c r="R57" s="128">
        <v>0</v>
      </c>
    </row>
    <row r="58" spans="2:17" ht="12.75">
      <c r="B58" s="56"/>
      <c r="C58" s="325"/>
      <c r="D58" s="59"/>
      <c r="E58" s="59"/>
      <c r="F58" s="307"/>
      <c r="G58" s="69"/>
      <c r="H58" s="69"/>
      <c r="I58" s="69"/>
      <c r="J58" s="9"/>
      <c r="K58" s="91"/>
      <c r="L58" s="221"/>
      <c r="M58" s="124"/>
      <c r="N58" s="31"/>
      <c r="O58" s="9"/>
      <c r="P58" s="108"/>
      <c r="Q58" s="267"/>
    </row>
    <row r="59" spans="1:18" ht="12.75">
      <c r="A59" s="53">
        <v>35618</v>
      </c>
      <c r="B59" s="56">
        <v>53327</v>
      </c>
      <c r="C59" s="325">
        <v>1</v>
      </c>
      <c r="D59" s="59" t="s">
        <v>171</v>
      </c>
      <c r="E59" s="59"/>
      <c r="F59" s="307" t="s">
        <v>172</v>
      </c>
      <c r="G59" s="69">
        <v>6</v>
      </c>
      <c r="H59" s="69">
        <v>1207.5</v>
      </c>
      <c r="I59" s="69">
        <v>148000</v>
      </c>
      <c r="J59" s="9"/>
      <c r="K59" s="91">
        <v>0.9166666625</v>
      </c>
      <c r="L59" s="216">
        <v>1.25</v>
      </c>
      <c r="M59" s="69">
        <v>73333333</v>
      </c>
      <c r="N59" s="31"/>
      <c r="O59" s="9" t="s">
        <v>173</v>
      </c>
      <c r="P59" s="108">
        <v>1.25</v>
      </c>
      <c r="Q59" s="267" t="s">
        <v>172</v>
      </c>
      <c r="R59" s="128">
        <v>0</v>
      </c>
    </row>
    <row r="60" spans="2:17" ht="12.75">
      <c r="B60" s="56"/>
      <c r="C60" s="325"/>
      <c r="D60" s="59"/>
      <c r="E60" s="59"/>
      <c r="F60" s="307"/>
      <c r="G60" s="69"/>
      <c r="H60" s="69"/>
      <c r="I60" s="69"/>
      <c r="J60" s="9"/>
      <c r="K60" s="91"/>
      <c r="L60" s="221"/>
      <c r="M60" s="124"/>
      <c r="N60" s="31"/>
      <c r="O60" s="9"/>
      <c r="P60" s="108"/>
      <c r="Q60" s="267"/>
    </row>
    <row r="61" spans="1:18" ht="12.75">
      <c r="A61" s="53">
        <v>35291</v>
      </c>
      <c r="B61" s="56">
        <v>100427</v>
      </c>
      <c r="C61" s="325">
        <v>1</v>
      </c>
      <c r="D61" s="59" t="s">
        <v>174</v>
      </c>
      <c r="E61" s="59"/>
      <c r="F61" s="307" t="s">
        <v>146</v>
      </c>
      <c r="G61" s="69">
        <v>10</v>
      </c>
      <c r="H61" s="69">
        <v>31054.05</v>
      </c>
      <c r="I61" s="69">
        <v>27364</v>
      </c>
      <c r="J61" s="9"/>
      <c r="K61" s="91">
        <v>22.29031085</v>
      </c>
      <c r="L61" s="216">
        <v>115</v>
      </c>
      <c r="M61" s="69">
        <v>19382879</v>
      </c>
      <c r="N61" s="31"/>
      <c r="O61" s="9" t="s">
        <v>175</v>
      </c>
      <c r="P61" s="108">
        <v>115</v>
      </c>
      <c r="Q61" s="267" t="s">
        <v>146</v>
      </c>
      <c r="R61" s="128">
        <v>0</v>
      </c>
    </row>
    <row r="62" spans="2:17" ht="12.75">
      <c r="B62" s="56"/>
      <c r="C62" s="325"/>
      <c r="D62" s="170"/>
      <c r="E62" s="59"/>
      <c r="F62" s="307"/>
      <c r="G62" s="69"/>
      <c r="H62" s="69"/>
      <c r="I62" s="69"/>
      <c r="J62" s="9"/>
      <c r="K62" s="91"/>
      <c r="L62" s="221"/>
      <c r="M62" s="124"/>
      <c r="N62" s="31"/>
      <c r="O62" s="9"/>
      <c r="P62" s="108"/>
      <c r="Q62" s="267"/>
    </row>
    <row r="63" spans="1:18" ht="12.75">
      <c r="A63" s="53">
        <v>35376</v>
      </c>
      <c r="B63" s="56">
        <v>99440</v>
      </c>
      <c r="C63" s="325">
        <v>1</v>
      </c>
      <c r="D63" s="59" t="s">
        <v>176</v>
      </c>
      <c r="E63" s="59"/>
      <c r="F63" s="307" t="s">
        <v>113</v>
      </c>
      <c r="G63" s="69">
        <v>49</v>
      </c>
      <c r="H63" s="69">
        <v>46130.42</v>
      </c>
      <c r="I63" s="69">
        <v>1585433</v>
      </c>
      <c r="J63" s="9"/>
      <c r="K63" s="91">
        <v>5.81000997</v>
      </c>
      <c r="L63" s="216">
        <v>3</v>
      </c>
      <c r="M63" s="69">
        <v>193666999</v>
      </c>
      <c r="N63" s="31"/>
      <c r="O63" s="9" t="s">
        <v>167</v>
      </c>
      <c r="P63" s="108">
        <v>3</v>
      </c>
      <c r="Q63" s="267" t="s">
        <v>113</v>
      </c>
      <c r="R63" s="128">
        <v>0</v>
      </c>
    </row>
    <row r="64" spans="2:17" ht="12.75">
      <c r="B64" s="56"/>
      <c r="C64" s="325"/>
      <c r="D64" s="59"/>
      <c r="E64" s="59"/>
      <c r="F64" s="307"/>
      <c r="G64" s="69"/>
      <c r="H64" s="69"/>
      <c r="I64" s="69"/>
      <c r="J64" s="9"/>
      <c r="K64" s="91"/>
      <c r="L64" s="221"/>
      <c r="M64" s="124"/>
      <c r="N64" s="31"/>
      <c r="O64" s="9"/>
      <c r="P64" s="108"/>
      <c r="Q64" s="267"/>
    </row>
    <row r="65" spans="1:18" ht="12.75">
      <c r="A65" s="53">
        <v>35363</v>
      </c>
      <c r="B65" s="56">
        <v>93635</v>
      </c>
      <c r="C65" s="325">
        <v>1</v>
      </c>
      <c r="D65" s="59" t="s">
        <v>177</v>
      </c>
      <c r="E65" s="59"/>
      <c r="F65" s="307" t="s">
        <v>178</v>
      </c>
      <c r="G65" s="69">
        <v>17</v>
      </c>
      <c r="H65" s="69">
        <v>56730</v>
      </c>
      <c r="I65" s="69">
        <v>3373000</v>
      </c>
      <c r="J65" s="9"/>
      <c r="K65" s="91">
        <v>2.8314918</v>
      </c>
      <c r="L65" s="216">
        <v>1.5</v>
      </c>
      <c r="M65" s="69">
        <v>188766120</v>
      </c>
      <c r="N65" s="31"/>
      <c r="O65" s="9" t="s">
        <v>179</v>
      </c>
      <c r="P65" s="108">
        <v>1.5</v>
      </c>
      <c r="Q65" s="267" t="s">
        <v>178</v>
      </c>
      <c r="R65" s="128">
        <v>0</v>
      </c>
    </row>
    <row r="66" spans="2:17" ht="12.75">
      <c r="B66" s="56"/>
      <c r="C66" s="325"/>
      <c r="D66" s="59"/>
      <c r="E66" s="59"/>
      <c r="F66" s="307"/>
      <c r="G66" s="69"/>
      <c r="H66" s="69"/>
      <c r="I66" s="69"/>
      <c r="J66" s="9"/>
      <c r="K66" s="91"/>
      <c r="L66" s="221"/>
      <c r="M66" s="124"/>
      <c r="N66" s="31"/>
      <c r="O66" s="9"/>
      <c r="P66" s="108"/>
      <c r="Q66" s="267"/>
    </row>
    <row r="67" spans="1:18" ht="12.75">
      <c r="A67" s="53">
        <v>35524</v>
      </c>
      <c r="B67" s="56">
        <v>101055</v>
      </c>
      <c r="C67" s="325">
        <v>1</v>
      </c>
      <c r="D67" s="59" t="s">
        <v>180</v>
      </c>
      <c r="E67" s="59"/>
      <c r="F67" s="307" t="s">
        <v>178</v>
      </c>
      <c r="G67" s="69">
        <v>15</v>
      </c>
      <c r="H67" s="69">
        <v>24569.01</v>
      </c>
      <c r="I67" s="69">
        <v>72772</v>
      </c>
      <c r="J67" s="9"/>
      <c r="K67" s="91">
        <v>5.49</v>
      </c>
      <c r="L67" s="216">
        <v>36</v>
      </c>
      <c r="M67" s="69">
        <v>15250000</v>
      </c>
      <c r="N67" s="31"/>
      <c r="O67" s="9" t="s">
        <v>181</v>
      </c>
      <c r="P67" s="108">
        <v>36</v>
      </c>
      <c r="Q67" s="267" t="s">
        <v>178</v>
      </c>
      <c r="R67" s="128">
        <v>0</v>
      </c>
    </row>
    <row r="68" spans="2:17" ht="12.75">
      <c r="B68" s="56"/>
      <c r="C68" s="325"/>
      <c r="D68" s="59"/>
      <c r="E68" s="59"/>
      <c r="F68" s="307"/>
      <c r="G68" s="69"/>
      <c r="H68" s="69"/>
      <c r="I68" s="69"/>
      <c r="J68" s="9"/>
      <c r="K68" s="91"/>
      <c r="L68" s="221"/>
      <c r="M68" s="124"/>
      <c r="N68" s="31"/>
      <c r="O68" s="9"/>
      <c r="P68" s="108"/>
      <c r="Q68" s="267"/>
    </row>
    <row r="69" spans="1:18" ht="12.75">
      <c r="A69" s="53">
        <v>35583</v>
      </c>
      <c r="B69" s="56">
        <v>97109</v>
      </c>
      <c r="C69" s="325">
        <v>1</v>
      </c>
      <c r="D69" s="59" t="s">
        <v>182</v>
      </c>
      <c r="E69" s="59"/>
      <c r="F69" s="307" t="s">
        <v>183</v>
      </c>
      <c r="G69" s="69">
        <v>4</v>
      </c>
      <c r="H69" s="69">
        <v>7009.2</v>
      </c>
      <c r="I69" s="69">
        <v>12640</v>
      </c>
      <c r="J69" s="9"/>
      <c r="K69" s="91">
        <v>0.8343</v>
      </c>
      <c r="L69" s="216">
        <v>51.5</v>
      </c>
      <c r="M69" s="69">
        <v>1620000</v>
      </c>
      <c r="N69" s="31"/>
      <c r="O69" s="9" t="s">
        <v>184</v>
      </c>
      <c r="P69" s="108">
        <v>51.5</v>
      </c>
      <c r="Q69" s="267" t="s">
        <v>183</v>
      </c>
      <c r="R69" s="128">
        <v>0</v>
      </c>
    </row>
    <row r="70" spans="2:17" ht="12.75">
      <c r="B70" s="56"/>
      <c r="C70" s="325"/>
      <c r="D70" s="59"/>
      <c r="E70" s="59"/>
      <c r="F70" s="307"/>
      <c r="G70" s="69"/>
      <c r="H70" s="69"/>
      <c r="I70" s="69"/>
      <c r="J70" s="9"/>
      <c r="K70" s="91"/>
      <c r="L70" s="221"/>
      <c r="M70" s="124"/>
      <c r="N70" s="31"/>
      <c r="O70" s="9"/>
      <c r="P70" s="108"/>
      <c r="Q70" s="267"/>
    </row>
    <row r="71" spans="1:18" ht="12.75">
      <c r="A71" s="53">
        <v>35422</v>
      </c>
      <c r="B71" s="56">
        <v>97121</v>
      </c>
      <c r="C71" s="325">
        <v>1</v>
      </c>
      <c r="D71" s="59" t="s">
        <v>185</v>
      </c>
      <c r="E71" s="59"/>
      <c r="F71" s="307" t="s">
        <v>186</v>
      </c>
      <c r="G71" s="69">
        <v>1</v>
      </c>
      <c r="H71" s="69">
        <v>4080</v>
      </c>
      <c r="I71" s="69">
        <v>12000</v>
      </c>
      <c r="J71" s="9"/>
      <c r="K71" s="91">
        <v>3.10555</v>
      </c>
      <c r="L71" s="216">
        <v>35</v>
      </c>
      <c r="M71" s="69">
        <v>8873000</v>
      </c>
      <c r="N71" s="31"/>
      <c r="O71" s="9" t="s">
        <v>187</v>
      </c>
      <c r="P71" s="108">
        <v>35</v>
      </c>
      <c r="Q71" s="267" t="s">
        <v>186</v>
      </c>
      <c r="R71" s="128">
        <v>0</v>
      </c>
    </row>
    <row r="72" spans="2:17" ht="12.75">
      <c r="B72" s="56"/>
      <c r="C72" s="325"/>
      <c r="D72" s="59"/>
      <c r="E72" s="59"/>
      <c r="F72" s="307"/>
      <c r="G72" s="69"/>
      <c r="H72" s="69"/>
      <c r="I72" s="69"/>
      <c r="J72" s="9"/>
      <c r="K72" s="531"/>
      <c r="L72" s="532"/>
      <c r="M72" s="69"/>
      <c r="N72" s="31"/>
      <c r="O72" s="9"/>
      <c r="P72" s="108"/>
      <c r="Q72" s="267"/>
    </row>
    <row r="73" spans="1:18" ht="12.75">
      <c r="A73" s="53">
        <v>35052</v>
      </c>
      <c r="B73" s="57">
        <v>759216</v>
      </c>
      <c r="C73" s="322">
        <v>1</v>
      </c>
      <c r="D73" s="22" t="s">
        <v>188</v>
      </c>
      <c r="E73" s="22"/>
      <c r="F73" s="307" t="s">
        <v>113</v>
      </c>
      <c r="G73" s="69">
        <v>54</v>
      </c>
      <c r="H73" s="69">
        <v>295187.15</v>
      </c>
      <c r="I73" s="69">
        <v>38681580</v>
      </c>
      <c r="J73" s="9"/>
      <c r="K73" s="529">
        <v>5.66146</v>
      </c>
      <c r="L73" s="533">
        <v>1</v>
      </c>
      <c r="M73" s="211">
        <v>566146000</v>
      </c>
      <c r="N73" s="31"/>
      <c r="O73" s="9" t="s">
        <v>136</v>
      </c>
      <c r="P73" s="108">
        <v>1</v>
      </c>
      <c r="Q73" s="267" t="s">
        <v>113</v>
      </c>
      <c r="R73" s="128">
        <v>0</v>
      </c>
    </row>
    <row r="74" spans="1:18" s="350" customFormat="1" ht="12.75" customHeight="1">
      <c r="A74" s="340">
        <v>35052</v>
      </c>
      <c r="B74" s="341">
        <v>759227</v>
      </c>
      <c r="C74" s="342"/>
      <c r="D74" s="527" t="s">
        <v>189</v>
      </c>
      <c r="E74" s="343"/>
      <c r="F74" s="344" t="s">
        <v>113</v>
      </c>
      <c r="G74" s="220" t="s">
        <v>127</v>
      </c>
      <c r="H74" s="220" t="s">
        <v>127</v>
      </c>
      <c r="I74" s="220" t="s">
        <v>127</v>
      </c>
      <c r="J74" s="345"/>
      <c r="K74" s="528" t="s">
        <v>127</v>
      </c>
      <c r="L74" s="528" t="s">
        <v>127</v>
      </c>
      <c r="M74" s="220">
        <v>8994000</v>
      </c>
      <c r="N74" s="346"/>
      <c r="O74" s="534" t="s">
        <v>127</v>
      </c>
      <c r="P74" s="347" t="s">
        <v>127</v>
      </c>
      <c r="Q74" s="348" t="s">
        <v>113</v>
      </c>
      <c r="R74" s="349">
        <v>0</v>
      </c>
    </row>
    <row r="75" spans="2:17" ht="12.75" customHeight="1">
      <c r="B75" s="57"/>
      <c r="D75" s="64" t="s">
        <v>190</v>
      </c>
      <c r="E75" s="22"/>
      <c r="F75" s="307"/>
      <c r="G75" s="69"/>
      <c r="H75" s="69"/>
      <c r="I75" s="69"/>
      <c r="J75" s="143"/>
      <c r="K75" s="158"/>
      <c r="L75" s="221"/>
      <c r="M75" s="124"/>
      <c r="N75" s="31"/>
      <c r="O75" s="9"/>
      <c r="P75" s="108"/>
      <c r="Q75" s="267"/>
    </row>
    <row r="76" spans="2:17" ht="12.75" customHeight="1">
      <c r="B76" s="57"/>
      <c r="D76" s="64"/>
      <c r="E76" s="22"/>
      <c r="F76" s="307"/>
      <c r="G76" s="69"/>
      <c r="H76" s="69"/>
      <c r="I76" s="69"/>
      <c r="J76" s="143"/>
      <c r="K76" s="158"/>
      <c r="L76" s="221"/>
      <c r="M76" s="124"/>
      <c r="N76" s="31"/>
      <c r="O76" s="9"/>
      <c r="P76" s="108"/>
      <c r="Q76" s="267"/>
    </row>
    <row r="77" spans="1:18" ht="12.75">
      <c r="A77" s="53">
        <v>35496</v>
      </c>
      <c r="B77" s="56">
        <v>99860</v>
      </c>
      <c r="C77" s="325">
        <v>1</v>
      </c>
      <c r="D77" s="59" t="s">
        <v>191</v>
      </c>
      <c r="E77" s="59"/>
      <c r="F77" s="307" t="s">
        <v>140</v>
      </c>
      <c r="G77" s="69">
        <v>103</v>
      </c>
      <c r="H77" s="69">
        <v>107443.99</v>
      </c>
      <c r="I77" s="69">
        <v>291456</v>
      </c>
      <c r="J77" s="9"/>
      <c r="K77" s="91">
        <v>19.5</v>
      </c>
      <c r="L77" s="216">
        <v>39</v>
      </c>
      <c r="M77" s="69">
        <v>50000000</v>
      </c>
      <c r="N77" s="31"/>
      <c r="O77" s="9" t="s">
        <v>192</v>
      </c>
      <c r="P77" s="108">
        <v>39</v>
      </c>
      <c r="Q77" s="267" t="s">
        <v>140</v>
      </c>
      <c r="R77" s="128">
        <v>0</v>
      </c>
    </row>
    <row r="78" spans="2:17" ht="12.75">
      <c r="B78" s="56"/>
      <c r="C78" s="325"/>
      <c r="D78" s="59"/>
      <c r="E78" s="59"/>
      <c r="F78" s="307"/>
      <c r="G78" s="69"/>
      <c r="H78" s="69"/>
      <c r="I78" s="69"/>
      <c r="J78" s="9"/>
      <c r="K78" s="91"/>
      <c r="L78" s="221"/>
      <c r="M78" s="124"/>
      <c r="N78" s="31"/>
      <c r="O78" s="9"/>
      <c r="P78" s="108"/>
      <c r="Q78" s="267"/>
    </row>
    <row r="79" spans="1:18" ht="12.75">
      <c r="A79" s="53">
        <v>35648</v>
      </c>
      <c r="B79" s="56">
        <v>134181</v>
      </c>
      <c r="C79" s="325">
        <v>1</v>
      </c>
      <c r="D79" s="59" t="s">
        <v>193</v>
      </c>
      <c r="E79" s="59"/>
      <c r="F79" s="307" t="s">
        <v>194</v>
      </c>
      <c r="G79" s="69">
        <v>9</v>
      </c>
      <c r="H79" s="69">
        <v>28622.6</v>
      </c>
      <c r="I79" s="69">
        <v>456738</v>
      </c>
      <c r="J79" s="9"/>
      <c r="K79" s="91">
        <v>0.599088</v>
      </c>
      <c r="L79" s="216">
        <v>6</v>
      </c>
      <c r="M79" s="69">
        <v>9984800</v>
      </c>
      <c r="N79" s="31"/>
      <c r="O79" s="9" t="s">
        <v>179</v>
      </c>
      <c r="P79" s="108">
        <v>6</v>
      </c>
      <c r="Q79" s="267" t="s">
        <v>194</v>
      </c>
      <c r="R79" s="128">
        <v>0</v>
      </c>
    </row>
    <row r="80" spans="2:17" ht="12.75">
      <c r="B80" s="56"/>
      <c r="C80" s="325"/>
      <c r="D80" s="59"/>
      <c r="E80" s="59"/>
      <c r="F80" s="307"/>
      <c r="G80" s="69"/>
      <c r="H80" s="69"/>
      <c r="I80" s="69"/>
      <c r="J80" s="9"/>
      <c r="K80" s="91"/>
      <c r="L80" s="216"/>
      <c r="M80" s="69"/>
      <c r="N80" s="31"/>
      <c r="O80" s="9"/>
      <c r="P80" s="108"/>
      <c r="Q80" s="267"/>
    </row>
    <row r="81" spans="1:18" ht="12.75">
      <c r="A81" s="53">
        <v>35794</v>
      </c>
      <c r="B81" s="56">
        <v>236935</v>
      </c>
      <c r="C81" s="325">
        <v>1</v>
      </c>
      <c r="D81" s="59" t="s">
        <v>195</v>
      </c>
      <c r="E81" s="59"/>
      <c r="F81" s="307" t="s">
        <v>113</v>
      </c>
      <c r="G81" s="69">
        <v>16</v>
      </c>
      <c r="H81" s="69">
        <v>21087.52</v>
      </c>
      <c r="I81" s="69">
        <v>22503</v>
      </c>
      <c r="J81" s="9"/>
      <c r="K81" s="91">
        <v>12.6005646</v>
      </c>
      <c r="L81" s="216">
        <v>92.5</v>
      </c>
      <c r="M81" s="69">
        <v>13622232</v>
      </c>
      <c r="N81" s="31"/>
      <c r="O81" s="9" t="s">
        <v>196</v>
      </c>
      <c r="P81" s="108">
        <v>92.5</v>
      </c>
      <c r="Q81" s="267" t="s">
        <v>113</v>
      </c>
      <c r="R81" s="128">
        <v>0</v>
      </c>
    </row>
    <row r="82" spans="2:17" ht="12.75">
      <c r="B82" s="56"/>
      <c r="C82" s="325"/>
      <c r="D82" s="64"/>
      <c r="E82" s="59"/>
      <c r="F82" s="307"/>
      <c r="G82" s="69"/>
      <c r="H82" s="69"/>
      <c r="I82" s="69"/>
      <c r="J82" s="9"/>
      <c r="K82" s="91"/>
      <c r="L82" s="223"/>
      <c r="M82" s="124"/>
      <c r="N82" s="31"/>
      <c r="O82" s="9"/>
      <c r="P82" s="108"/>
      <c r="Q82" s="267"/>
    </row>
    <row r="83" spans="1:18" ht="12.75">
      <c r="A83" s="53">
        <v>34970</v>
      </c>
      <c r="B83" s="56">
        <v>116178</v>
      </c>
      <c r="C83" s="325">
        <v>1</v>
      </c>
      <c r="D83" s="59" t="s">
        <v>197</v>
      </c>
      <c r="E83" s="59"/>
      <c r="F83" s="307" t="s">
        <v>140</v>
      </c>
      <c r="G83" s="69">
        <v>1</v>
      </c>
      <c r="H83" s="69">
        <v>4495.7</v>
      </c>
      <c r="I83" s="69">
        <v>1474</v>
      </c>
      <c r="J83" s="9"/>
      <c r="K83" s="91">
        <v>2.15605845</v>
      </c>
      <c r="L83" s="216">
        <v>315</v>
      </c>
      <c r="M83" s="69">
        <v>684463</v>
      </c>
      <c r="N83" s="31"/>
      <c r="O83" s="9" t="s">
        <v>184</v>
      </c>
      <c r="P83" s="108">
        <v>315</v>
      </c>
      <c r="Q83" s="267" t="s">
        <v>140</v>
      </c>
      <c r="R83" s="128">
        <v>0</v>
      </c>
    </row>
    <row r="84" spans="2:17" ht="12.75">
      <c r="B84" s="56"/>
      <c r="C84" s="325"/>
      <c r="D84" s="59"/>
      <c r="E84" s="59"/>
      <c r="F84" s="307"/>
      <c r="G84" s="69"/>
      <c r="H84" s="69"/>
      <c r="I84" s="69"/>
      <c r="J84" s="9"/>
      <c r="K84" s="91"/>
      <c r="L84" s="223"/>
      <c r="M84" s="124"/>
      <c r="N84" s="31"/>
      <c r="O84" s="9"/>
      <c r="P84" s="108"/>
      <c r="Q84" s="267"/>
    </row>
    <row r="85" spans="1:18" ht="12.75">
      <c r="A85" s="53">
        <v>34869</v>
      </c>
      <c r="B85" s="56">
        <v>120083</v>
      </c>
      <c r="C85" s="325">
        <v>1</v>
      </c>
      <c r="D85" s="59" t="s">
        <v>198</v>
      </c>
      <c r="E85" s="59"/>
      <c r="F85" s="307" t="s">
        <v>121</v>
      </c>
      <c r="G85" s="69">
        <v>66</v>
      </c>
      <c r="H85" s="69">
        <v>183971.87</v>
      </c>
      <c r="I85" s="69">
        <v>1531239</v>
      </c>
      <c r="J85" s="9"/>
      <c r="K85" s="91">
        <v>2.749025925</v>
      </c>
      <c r="L85" s="216">
        <v>13.5</v>
      </c>
      <c r="M85" s="69">
        <v>20363155</v>
      </c>
      <c r="N85" s="31"/>
      <c r="O85" s="9" t="s">
        <v>199</v>
      </c>
      <c r="P85" s="108">
        <v>13.5</v>
      </c>
      <c r="Q85" s="267" t="s">
        <v>121</v>
      </c>
      <c r="R85" s="128">
        <v>0</v>
      </c>
    </row>
    <row r="86" spans="2:17" ht="12.75">
      <c r="B86" s="56"/>
      <c r="C86" s="325"/>
      <c r="D86" s="59"/>
      <c r="E86" s="59"/>
      <c r="F86" s="307"/>
      <c r="G86" s="69"/>
      <c r="H86" s="69"/>
      <c r="I86" s="69"/>
      <c r="J86" s="9"/>
      <c r="K86" s="91"/>
      <c r="L86" s="221"/>
      <c r="M86" s="124"/>
      <c r="N86" s="31"/>
      <c r="O86" s="9"/>
      <c r="P86" s="108"/>
      <c r="Q86" s="267"/>
    </row>
    <row r="87" spans="1:18" ht="12.75">
      <c r="A87" s="53">
        <v>35296</v>
      </c>
      <c r="B87" s="56">
        <v>128850</v>
      </c>
      <c r="C87" s="325">
        <v>1</v>
      </c>
      <c r="D87" s="59" t="s">
        <v>200</v>
      </c>
      <c r="E87" s="59"/>
      <c r="F87" s="307" t="s">
        <v>113</v>
      </c>
      <c r="G87" s="69">
        <v>1</v>
      </c>
      <c r="H87" s="69">
        <v>120</v>
      </c>
      <c r="I87" s="69">
        <v>200</v>
      </c>
      <c r="J87" s="9"/>
      <c r="K87" s="91">
        <v>2.63398875</v>
      </c>
      <c r="L87" s="216">
        <v>62.5</v>
      </c>
      <c r="M87" s="69">
        <v>4214382</v>
      </c>
      <c r="N87" s="31"/>
      <c r="O87" s="9" t="s">
        <v>201</v>
      </c>
      <c r="P87" s="108">
        <v>62.5</v>
      </c>
      <c r="Q87" s="267" t="s">
        <v>113</v>
      </c>
      <c r="R87" s="128">
        <v>0</v>
      </c>
    </row>
    <row r="88" spans="2:17" ht="12.75">
      <c r="B88" s="56"/>
      <c r="C88" s="325"/>
      <c r="D88" s="59"/>
      <c r="E88" s="59"/>
      <c r="F88" s="307"/>
      <c r="G88" s="69"/>
      <c r="H88" s="69"/>
      <c r="I88" s="69"/>
      <c r="J88" s="9"/>
      <c r="K88" s="91"/>
      <c r="L88" s="216"/>
      <c r="M88" s="69"/>
      <c r="N88" s="31"/>
      <c r="O88" s="9"/>
      <c r="P88" s="108"/>
      <c r="Q88" s="267"/>
    </row>
    <row r="89" spans="1:18" ht="12.75">
      <c r="A89" s="53">
        <v>35709</v>
      </c>
      <c r="B89" s="57">
        <v>157070</v>
      </c>
      <c r="C89" s="322">
        <v>1</v>
      </c>
      <c r="D89" s="22" t="s">
        <v>202</v>
      </c>
      <c r="E89" s="22"/>
      <c r="F89" s="307" t="s">
        <v>124</v>
      </c>
      <c r="G89" s="69">
        <v>5</v>
      </c>
      <c r="H89" s="69">
        <v>4705</v>
      </c>
      <c r="I89" s="69">
        <v>62000</v>
      </c>
      <c r="J89" s="9"/>
      <c r="K89" s="215">
        <v>1.2061249</v>
      </c>
      <c r="L89" s="218">
        <v>9.5</v>
      </c>
      <c r="M89" s="211">
        <v>12209000</v>
      </c>
      <c r="N89" s="31"/>
      <c r="O89" s="9" t="s">
        <v>203</v>
      </c>
      <c r="P89" s="108">
        <v>9.5</v>
      </c>
      <c r="Q89" s="267" t="s">
        <v>124</v>
      </c>
      <c r="R89" s="128">
        <v>0</v>
      </c>
    </row>
    <row r="90" spans="1:17" ht="12.75" customHeight="1">
      <c r="A90" s="53">
        <v>35709</v>
      </c>
      <c r="B90" s="57">
        <v>157092</v>
      </c>
      <c r="D90" s="64" t="s">
        <v>189</v>
      </c>
      <c r="E90" s="22"/>
      <c r="F90" s="307" t="s">
        <v>124</v>
      </c>
      <c r="G90" s="69" t="s">
        <v>127</v>
      </c>
      <c r="H90" s="69" t="s">
        <v>127</v>
      </c>
      <c r="I90" s="69" t="s">
        <v>127</v>
      </c>
      <c r="J90" s="9"/>
      <c r="K90" s="211" t="s">
        <v>127</v>
      </c>
      <c r="L90" s="218">
        <v>6</v>
      </c>
      <c r="M90" s="211">
        <v>771165</v>
      </c>
      <c r="N90" s="31"/>
      <c r="O90" s="9" t="s">
        <v>203</v>
      </c>
      <c r="P90" s="108">
        <v>6</v>
      </c>
      <c r="Q90" s="267" t="s">
        <v>124</v>
      </c>
    </row>
    <row r="91" spans="2:17" ht="12.75" customHeight="1">
      <c r="B91" s="57"/>
      <c r="D91" s="64"/>
      <c r="E91" s="22"/>
      <c r="F91" s="307"/>
      <c r="G91" s="152"/>
      <c r="H91" s="152"/>
      <c r="I91" s="152"/>
      <c r="J91" s="143"/>
      <c r="K91" s="69"/>
      <c r="L91" s="219"/>
      <c r="M91" s="69"/>
      <c r="N91" s="31"/>
      <c r="O91" s="9"/>
      <c r="P91" s="108"/>
      <c r="Q91" s="270"/>
    </row>
    <row r="92" spans="1:18" ht="15" customHeight="1">
      <c r="A92" s="53">
        <v>35468</v>
      </c>
      <c r="B92" s="56">
        <v>159258</v>
      </c>
      <c r="C92" s="325">
        <v>1</v>
      </c>
      <c r="D92" s="59" t="s">
        <v>204</v>
      </c>
      <c r="E92" s="59"/>
      <c r="F92" s="307" t="s">
        <v>116</v>
      </c>
      <c r="G92" s="69">
        <v>4</v>
      </c>
      <c r="H92" s="69">
        <v>4320.9</v>
      </c>
      <c r="I92" s="69">
        <v>4228</v>
      </c>
      <c r="J92" s="9"/>
      <c r="K92" s="91">
        <v>7.426499</v>
      </c>
      <c r="L92" s="216">
        <v>100</v>
      </c>
      <c r="M92" s="69">
        <v>7426499</v>
      </c>
      <c r="N92" s="31"/>
      <c r="O92" s="9" t="s">
        <v>117</v>
      </c>
      <c r="P92" s="108">
        <v>100</v>
      </c>
      <c r="Q92" s="267" t="s">
        <v>116</v>
      </c>
      <c r="R92" s="128">
        <v>0</v>
      </c>
    </row>
    <row r="93" spans="2:17" ht="15" customHeight="1">
      <c r="B93" s="56"/>
      <c r="C93" s="325"/>
      <c r="D93" s="59"/>
      <c r="E93" s="59"/>
      <c r="F93" s="307"/>
      <c r="G93" s="69"/>
      <c r="H93" s="69"/>
      <c r="I93" s="69"/>
      <c r="J93" s="9"/>
      <c r="K93" s="91"/>
      <c r="L93" s="221"/>
      <c r="M93" s="124"/>
      <c r="N93" s="31"/>
      <c r="O93" s="9"/>
      <c r="P93" s="108"/>
      <c r="Q93" s="267"/>
    </row>
    <row r="94" spans="1:18" ht="15" customHeight="1">
      <c r="A94" s="53">
        <v>35194</v>
      </c>
      <c r="B94" s="56">
        <v>162999</v>
      </c>
      <c r="C94" s="325">
        <v>1</v>
      </c>
      <c r="D94" s="59" t="s">
        <v>205</v>
      </c>
      <c r="E94" s="59"/>
      <c r="F94" s="307" t="s">
        <v>206</v>
      </c>
      <c r="G94" s="69">
        <v>4</v>
      </c>
      <c r="H94" s="69">
        <v>37740.79</v>
      </c>
      <c r="I94" s="69">
        <v>30199</v>
      </c>
      <c r="J94" s="9"/>
      <c r="K94" s="91">
        <v>14.88479875</v>
      </c>
      <c r="L94" s="216">
        <v>125</v>
      </c>
      <c r="M94" s="69">
        <v>11907839</v>
      </c>
      <c r="N94" s="31"/>
      <c r="O94" s="9" t="s">
        <v>207</v>
      </c>
      <c r="P94" s="108">
        <v>125</v>
      </c>
      <c r="Q94" s="267" t="s">
        <v>206</v>
      </c>
      <c r="R94" s="128">
        <v>0</v>
      </c>
    </row>
    <row r="95" spans="2:17" ht="12.75" customHeight="1">
      <c r="B95" s="56"/>
      <c r="C95" s="325"/>
      <c r="D95" s="59"/>
      <c r="E95" s="59"/>
      <c r="F95" s="307"/>
      <c r="G95" s="69"/>
      <c r="H95" s="69"/>
      <c r="I95" s="69"/>
      <c r="J95" s="9"/>
      <c r="K95" s="91"/>
      <c r="L95" s="221"/>
      <c r="M95" s="124"/>
      <c r="N95" s="31"/>
      <c r="O95" s="9"/>
      <c r="P95" s="108"/>
      <c r="Q95" s="267"/>
    </row>
    <row r="96" spans="1:18" ht="12.75">
      <c r="A96" s="53">
        <v>34967</v>
      </c>
      <c r="B96" s="57">
        <v>159225</v>
      </c>
      <c r="C96" s="322">
        <v>1</v>
      </c>
      <c r="D96" s="22" t="s">
        <v>208</v>
      </c>
      <c r="E96" s="22"/>
      <c r="F96" s="307" t="s">
        <v>140</v>
      </c>
      <c r="G96" s="69">
        <v>3</v>
      </c>
      <c r="H96" s="69">
        <v>1504500</v>
      </c>
      <c r="I96" s="69">
        <v>1253500</v>
      </c>
      <c r="J96" s="9"/>
      <c r="K96" s="69" t="s">
        <v>127</v>
      </c>
      <c r="L96" s="69" t="s">
        <v>127</v>
      </c>
      <c r="M96" s="211">
        <v>1185448</v>
      </c>
      <c r="N96" s="31"/>
      <c r="O96" s="9" t="s">
        <v>117</v>
      </c>
      <c r="P96" s="108" t="s">
        <v>127</v>
      </c>
      <c r="Q96" s="267" t="s">
        <v>140</v>
      </c>
      <c r="R96" s="128">
        <v>0</v>
      </c>
    </row>
    <row r="97" spans="2:17" ht="12.75" customHeight="1">
      <c r="B97" s="57"/>
      <c r="D97" s="64" t="s">
        <v>209</v>
      </c>
      <c r="E97" s="64"/>
      <c r="F97" s="307"/>
      <c r="G97" s="152"/>
      <c r="H97" s="152"/>
      <c r="I97" s="152"/>
      <c r="J97" s="9"/>
      <c r="K97" s="211"/>
      <c r="L97" s="152"/>
      <c r="M97" s="152"/>
      <c r="N97" s="31"/>
      <c r="O97" s="9"/>
      <c r="P97" s="108"/>
      <c r="Q97" s="270"/>
    </row>
    <row r="98" spans="1:18" ht="12.75">
      <c r="A98" s="53">
        <v>35977</v>
      </c>
      <c r="B98" s="57">
        <v>291031</v>
      </c>
      <c r="C98" s="322">
        <v>1</v>
      </c>
      <c r="D98" s="22" t="s">
        <v>210</v>
      </c>
      <c r="E98" s="22"/>
      <c r="F98" s="307">
        <v>41</v>
      </c>
      <c r="G98" s="69">
        <v>13</v>
      </c>
      <c r="H98" s="69">
        <v>138095</v>
      </c>
      <c r="I98" s="69">
        <v>1738000</v>
      </c>
      <c r="J98" s="9"/>
      <c r="K98" s="91">
        <v>14.025</v>
      </c>
      <c r="L98" s="217">
        <v>8.5</v>
      </c>
      <c r="M98" s="211">
        <v>165000000</v>
      </c>
      <c r="N98" s="31"/>
      <c r="O98" s="9" t="s">
        <v>167</v>
      </c>
      <c r="P98" s="108">
        <v>8.5</v>
      </c>
      <c r="Q98" s="267" t="s">
        <v>272</v>
      </c>
      <c r="R98" s="128">
        <v>0</v>
      </c>
    </row>
    <row r="99" spans="2:17" ht="12.75" customHeight="1">
      <c r="B99" s="57"/>
      <c r="D99" s="64"/>
      <c r="E99" s="64"/>
      <c r="F99" s="307"/>
      <c r="G99" s="152"/>
      <c r="H99" s="152"/>
      <c r="I99" s="152"/>
      <c r="J99" s="9"/>
      <c r="K99" s="211"/>
      <c r="L99" s="152"/>
      <c r="M99" s="152"/>
      <c r="N99" s="31"/>
      <c r="O99" s="9"/>
      <c r="P99" s="108"/>
      <c r="Q99" s="270"/>
    </row>
    <row r="100" spans="1:18" ht="12.75">
      <c r="A100" s="53">
        <v>36013</v>
      </c>
      <c r="B100" s="56">
        <v>182094</v>
      </c>
      <c r="C100" s="325">
        <v>1</v>
      </c>
      <c r="D100" s="59" t="s">
        <v>211</v>
      </c>
      <c r="E100" s="59"/>
      <c r="F100" s="307" t="s">
        <v>113</v>
      </c>
      <c r="G100" s="69">
        <v>60</v>
      </c>
      <c r="H100" s="69">
        <v>236634.3</v>
      </c>
      <c r="I100" s="69">
        <v>179090</v>
      </c>
      <c r="J100" s="9"/>
      <c r="K100" s="91">
        <v>26.99821503</v>
      </c>
      <c r="L100" s="217">
        <v>131.5</v>
      </c>
      <c r="M100" s="211">
        <v>20530962</v>
      </c>
      <c r="N100" s="31"/>
      <c r="O100" s="9" t="s">
        <v>184</v>
      </c>
      <c r="P100" s="108">
        <v>131.5</v>
      </c>
      <c r="Q100" s="267" t="s">
        <v>113</v>
      </c>
      <c r="R100" s="128">
        <v>0</v>
      </c>
    </row>
    <row r="101" spans="2:17" ht="12.75">
      <c r="B101" s="57"/>
      <c r="D101" s="64"/>
      <c r="E101" s="22"/>
      <c r="F101" s="307"/>
      <c r="G101" s="69"/>
      <c r="H101" s="73"/>
      <c r="I101" s="73"/>
      <c r="J101" s="9"/>
      <c r="K101" s="91"/>
      <c r="L101" s="223"/>
      <c r="M101" s="124"/>
      <c r="N101" s="31"/>
      <c r="O101" s="9"/>
      <c r="P101" s="108"/>
      <c r="Q101" s="267"/>
    </row>
    <row r="102" spans="1:18" ht="12.75">
      <c r="A102" s="53">
        <v>34879</v>
      </c>
      <c r="B102" s="56">
        <v>161651</v>
      </c>
      <c r="C102" s="325">
        <v>1</v>
      </c>
      <c r="D102" s="59" t="s">
        <v>212</v>
      </c>
      <c r="E102" s="59"/>
      <c r="F102" s="307" t="s">
        <v>152</v>
      </c>
      <c r="G102" s="69">
        <v>59</v>
      </c>
      <c r="H102" s="69">
        <v>388096.29</v>
      </c>
      <c r="I102" s="69">
        <v>189063</v>
      </c>
      <c r="J102" s="9"/>
      <c r="K102" s="91">
        <v>10.5624519</v>
      </c>
      <c r="L102" s="216">
        <v>210</v>
      </c>
      <c r="M102" s="69">
        <v>5029739</v>
      </c>
      <c r="N102" s="31"/>
      <c r="O102" s="9" t="s">
        <v>213</v>
      </c>
      <c r="P102" s="108">
        <v>210</v>
      </c>
      <c r="Q102" s="267" t="s">
        <v>152</v>
      </c>
      <c r="R102" s="128">
        <v>0</v>
      </c>
    </row>
    <row r="103" spans="2:17" ht="12.75">
      <c r="B103" s="56"/>
      <c r="C103" s="325"/>
      <c r="D103" s="59"/>
      <c r="E103" s="59"/>
      <c r="F103" s="307"/>
      <c r="G103" s="69"/>
      <c r="H103" s="73"/>
      <c r="I103" s="73"/>
      <c r="J103" s="9"/>
      <c r="K103" s="91"/>
      <c r="L103" s="223"/>
      <c r="M103" s="124"/>
      <c r="N103" s="31"/>
      <c r="O103" s="9"/>
      <c r="P103" s="108"/>
      <c r="Q103" s="267"/>
    </row>
    <row r="104" spans="1:18" ht="12.75" customHeight="1">
      <c r="A104" s="53">
        <v>34971</v>
      </c>
      <c r="B104" s="56">
        <v>162858</v>
      </c>
      <c r="C104" s="325">
        <v>1</v>
      </c>
      <c r="D104" s="59" t="s">
        <v>214</v>
      </c>
      <c r="E104" s="59"/>
      <c r="F104" s="307" t="s">
        <v>215</v>
      </c>
      <c r="G104" s="69" t="s">
        <v>127</v>
      </c>
      <c r="H104" s="69" t="s">
        <v>127</v>
      </c>
      <c r="I104" s="69" t="s">
        <v>127</v>
      </c>
      <c r="J104" s="9"/>
      <c r="K104" s="91">
        <v>5.53027275</v>
      </c>
      <c r="L104" s="216">
        <v>45</v>
      </c>
      <c r="M104" s="69">
        <v>12289495</v>
      </c>
      <c r="N104" s="31"/>
      <c r="O104" s="9" t="s">
        <v>117</v>
      </c>
      <c r="P104" s="108">
        <v>45</v>
      </c>
      <c r="Q104" s="267" t="s">
        <v>215</v>
      </c>
      <c r="R104" s="128">
        <v>0</v>
      </c>
    </row>
    <row r="105" spans="2:17" ht="12.75" customHeight="1">
      <c r="B105" s="56"/>
      <c r="C105" s="325"/>
      <c r="D105" s="59"/>
      <c r="E105" s="59"/>
      <c r="F105" s="307"/>
      <c r="G105" s="69"/>
      <c r="H105" s="69"/>
      <c r="I105" s="69"/>
      <c r="J105" s="9"/>
      <c r="K105" s="91"/>
      <c r="L105" s="221"/>
      <c r="M105" s="124"/>
      <c r="N105" s="31"/>
      <c r="O105" s="9"/>
      <c r="P105" s="108"/>
      <c r="Q105" s="267"/>
    </row>
    <row r="106" spans="1:18" ht="12.75">
      <c r="A106" s="53">
        <v>35496</v>
      </c>
      <c r="B106" s="56">
        <v>182630</v>
      </c>
      <c r="C106" s="325">
        <v>1</v>
      </c>
      <c r="D106" s="59" t="s">
        <v>216</v>
      </c>
      <c r="E106" s="59"/>
      <c r="F106" s="307" t="s">
        <v>121</v>
      </c>
      <c r="G106" s="69">
        <v>7</v>
      </c>
      <c r="H106" s="69">
        <v>5704.51</v>
      </c>
      <c r="I106" s="69">
        <v>101477</v>
      </c>
      <c r="J106" s="9"/>
      <c r="K106" s="91">
        <v>1.72955754</v>
      </c>
      <c r="L106" s="216">
        <v>6</v>
      </c>
      <c r="M106" s="69">
        <v>28825959</v>
      </c>
      <c r="N106" s="31"/>
      <c r="O106" s="9" t="s">
        <v>217</v>
      </c>
      <c r="P106" s="108">
        <v>6</v>
      </c>
      <c r="Q106" s="267" t="s">
        <v>121</v>
      </c>
      <c r="R106" s="128">
        <v>0</v>
      </c>
    </row>
    <row r="107" spans="2:17" ht="12.75">
      <c r="B107" s="56"/>
      <c r="C107" s="325"/>
      <c r="D107" s="59"/>
      <c r="E107" s="59"/>
      <c r="F107" s="307"/>
      <c r="G107" s="69"/>
      <c r="H107" s="69"/>
      <c r="I107" s="69"/>
      <c r="J107" s="9"/>
      <c r="K107" s="91"/>
      <c r="L107" s="216"/>
      <c r="M107" s="69"/>
      <c r="N107" s="31"/>
      <c r="O107" s="9"/>
      <c r="P107" s="108"/>
      <c r="Q107" s="267"/>
    </row>
    <row r="108" spans="1:18" ht="12.75">
      <c r="A108" s="53">
        <v>35709</v>
      </c>
      <c r="B108" s="57">
        <v>152859</v>
      </c>
      <c r="C108" s="322">
        <v>1</v>
      </c>
      <c r="D108" s="22" t="s">
        <v>218</v>
      </c>
      <c r="E108" s="22"/>
      <c r="F108" s="307" t="s">
        <v>124</v>
      </c>
      <c r="G108" s="69">
        <v>6</v>
      </c>
      <c r="H108" s="69">
        <v>5412.49</v>
      </c>
      <c r="I108" s="69">
        <v>379444</v>
      </c>
      <c r="J108" s="9"/>
      <c r="K108" s="215">
        <v>4.125004</v>
      </c>
      <c r="L108" s="218">
        <v>2</v>
      </c>
      <c r="M108" s="211">
        <v>150000200</v>
      </c>
      <c r="N108" s="31"/>
      <c r="O108" s="9" t="s">
        <v>179</v>
      </c>
      <c r="P108" s="108">
        <v>2</v>
      </c>
      <c r="Q108" s="267" t="s">
        <v>124</v>
      </c>
      <c r="R108" s="128">
        <v>0</v>
      </c>
    </row>
    <row r="109" spans="1:17" ht="12.75" customHeight="1">
      <c r="A109" s="53">
        <v>35709</v>
      </c>
      <c r="B109" s="57">
        <v>152860</v>
      </c>
      <c r="D109" s="64" t="s">
        <v>189</v>
      </c>
      <c r="E109" s="22"/>
      <c r="F109" s="307" t="s">
        <v>124</v>
      </c>
      <c r="G109" s="69">
        <v>1</v>
      </c>
      <c r="H109" s="69">
        <v>200</v>
      </c>
      <c r="I109" s="69">
        <v>40000</v>
      </c>
      <c r="J109" s="9"/>
      <c r="K109" s="69" t="s">
        <v>127</v>
      </c>
      <c r="L109" s="218">
        <v>0.75</v>
      </c>
      <c r="M109" s="211">
        <v>150000000</v>
      </c>
      <c r="N109" s="31"/>
      <c r="O109" s="9" t="s">
        <v>179</v>
      </c>
      <c r="P109" s="108">
        <v>0.75</v>
      </c>
      <c r="Q109" s="267" t="s">
        <v>124</v>
      </c>
    </row>
    <row r="110" spans="2:17" ht="12.75" customHeight="1">
      <c r="B110" s="57"/>
      <c r="D110" s="64"/>
      <c r="E110" s="22"/>
      <c r="F110" s="307"/>
      <c r="G110" s="69"/>
      <c r="H110" s="69"/>
      <c r="I110" s="69"/>
      <c r="J110" s="9"/>
      <c r="K110" s="211"/>
      <c r="L110" s="218"/>
      <c r="M110" s="211"/>
      <c r="N110" s="31"/>
      <c r="O110" s="9"/>
      <c r="P110" s="108"/>
      <c r="Q110" s="267"/>
    </row>
    <row r="111" spans="1:18" ht="12.75">
      <c r="A111" s="53">
        <v>34914</v>
      </c>
      <c r="B111" s="56">
        <v>176194</v>
      </c>
      <c r="C111" s="325">
        <v>1</v>
      </c>
      <c r="D111" s="59" t="s">
        <v>219</v>
      </c>
      <c r="E111" s="59"/>
      <c r="F111" s="307" t="s">
        <v>113</v>
      </c>
      <c r="G111" s="69">
        <v>605</v>
      </c>
      <c r="H111" s="69">
        <v>3470652.55</v>
      </c>
      <c r="I111" s="69">
        <v>9398753</v>
      </c>
      <c r="J111" s="9"/>
      <c r="K111" s="91">
        <v>50.51321152</v>
      </c>
      <c r="L111" s="216">
        <v>38</v>
      </c>
      <c r="M111" s="69">
        <v>132929504</v>
      </c>
      <c r="N111" s="31"/>
      <c r="O111" s="9" t="s">
        <v>220</v>
      </c>
      <c r="P111" s="108">
        <v>38</v>
      </c>
      <c r="Q111" s="267" t="s">
        <v>113</v>
      </c>
      <c r="R111" s="128">
        <v>0</v>
      </c>
    </row>
    <row r="112" spans="2:17" ht="12.75">
      <c r="B112" s="56"/>
      <c r="C112" s="325"/>
      <c r="D112" s="64"/>
      <c r="E112" s="59"/>
      <c r="F112" s="307"/>
      <c r="G112" s="69"/>
      <c r="H112" s="69"/>
      <c r="I112" s="69"/>
      <c r="J112" s="9"/>
      <c r="K112" s="91"/>
      <c r="L112" s="221"/>
      <c r="M112" s="124"/>
      <c r="N112" s="31"/>
      <c r="O112" s="9" t="s">
        <v>117</v>
      </c>
      <c r="P112" s="108"/>
      <c r="Q112" s="267"/>
    </row>
    <row r="113" spans="1:18" ht="12.75">
      <c r="A113" s="53">
        <v>35219</v>
      </c>
      <c r="B113" s="56">
        <v>178941</v>
      </c>
      <c r="C113" s="325">
        <v>1</v>
      </c>
      <c r="D113" s="59" t="s">
        <v>221</v>
      </c>
      <c r="E113" s="59"/>
      <c r="F113" s="307" t="s">
        <v>222</v>
      </c>
      <c r="G113" s="69">
        <v>2</v>
      </c>
      <c r="H113" s="69">
        <v>1725</v>
      </c>
      <c r="I113" s="69">
        <v>4500</v>
      </c>
      <c r="J113" s="9"/>
      <c r="K113" s="91">
        <v>3.902956365</v>
      </c>
      <c r="L113" s="216">
        <v>38.5</v>
      </c>
      <c r="M113" s="69">
        <v>10137549</v>
      </c>
      <c r="N113" s="31"/>
      <c r="O113" s="9" t="s">
        <v>184</v>
      </c>
      <c r="P113" s="108">
        <v>38.5</v>
      </c>
      <c r="Q113" s="267" t="s">
        <v>222</v>
      </c>
      <c r="R113" s="128">
        <v>0</v>
      </c>
    </row>
    <row r="114" spans="2:17" ht="12.75">
      <c r="B114" s="56"/>
      <c r="C114" s="325"/>
      <c r="D114" s="59"/>
      <c r="E114" s="59"/>
      <c r="F114" s="307"/>
      <c r="G114" s="69"/>
      <c r="H114" s="69"/>
      <c r="I114" s="69"/>
      <c r="J114" s="9"/>
      <c r="K114" s="91"/>
      <c r="L114" s="216"/>
      <c r="M114" s="69"/>
      <c r="N114" s="31"/>
      <c r="O114" s="9"/>
      <c r="P114" s="108"/>
      <c r="Q114" s="267"/>
    </row>
    <row r="115" spans="1:18" ht="12.75">
      <c r="A115" s="53">
        <v>36097</v>
      </c>
      <c r="B115" s="56">
        <v>176213</v>
      </c>
      <c r="C115" s="325">
        <v>1</v>
      </c>
      <c r="D115" s="59" t="s">
        <v>223</v>
      </c>
      <c r="E115" s="59"/>
      <c r="F115" s="307">
        <v>48</v>
      </c>
      <c r="G115" s="69">
        <v>85</v>
      </c>
      <c r="H115" s="69">
        <v>434033.93</v>
      </c>
      <c r="I115" s="69">
        <v>4334052</v>
      </c>
      <c r="J115" s="9"/>
      <c r="K115" s="91">
        <v>4.6662736225</v>
      </c>
      <c r="L115" s="218">
        <v>11.75</v>
      </c>
      <c r="M115" s="211">
        <v>39712967</v>
      </c>
      <c r="N115" s="31"/>
      <c r="O115" s="151" t="s">
        <v>224</v>
      </c>
      <c r="P115" s="108">
        <v>11.75</v>
      </c>
      <c r="Q115" s="267" t="s">
        <v>113</v>
      </c>
      <c r="R115" s="128">
        <v>0</v>
      </c>
    </row>
    <row r="116" spans="2:17" ht="12.75">
      <c r="B116" s="56"/>
      <c r="C116" s="325"/>
      <c r="D116" s="170" t="s">
        <v>225</v>
      </c>
      <c r="E116" s="59"/>
      <c r="F116" s="307"/>
      <c r="G116" s="69"/>
      <c r="H116" s="69"/>
      <c r="I116" s="69"/>
      <c r="J116" s="9"/>
      <c r="K116" s="69"/>
      <c r="L116" s="218"/>
      <c r="M116" s="211"/>
      <c r="N116" s="31"/>
      <c r="O116" s="151"/>
      <c r="P116" s="108"/>
      <c r="Q116" s="267"/>
    </row>
    <row r="117" spans="1:18" ht="12.75">
      <c r="A117" s="53">
        <v>36097</v>
      </c>
      <c r="B117" s="56">
        <v>432636</v>
      </c>
      <c r="C117" s="325">
        <v>1</v>
      </c>
      <c r="D117" s="59" t="s">
        <v>226</v>
      </c>
      <c r="E117" s="59"/>
      <c r="F117" s="307">
        <v>48</v>
      </c>
      <c r="G117" s="69">
        <v>641</v>
      </c>
      <c r="H117" s="69">
        <v>3570137.48</v>
      </c>
      <c r="I117" s="69">
        <v>17114969</v>
      </c>
      <c r="J117" s="9"/>
      <c r="K117" s="91">
        <v>238.12662825</v>
      </c>
      <c r="L117" s="216">
        <v>21</v>
      </c>
      <c r="M117" s="69">
        <v>1133936325</v>
      </c>
      <c r="N117" s="31"/>
      <c r="O117" s="332" t="s">
        <v>227</v>
      </c>
      <c r="P117" s="108">
        <v>21</v>
      </c>
      <c r="Q117" s="267" t="s">
        <v>113</v>
      </c>
      <c r="R117" s="128">
        <v>0</v>
      </c>
    </row>
    <row r="118" spans="2:17" ht="12.75">
      <c r="B118" s="56"/>
      <c r="C118" s="325"/>
      <c r="D118" s="59"/>
      <c r="E118" s="59"/>
      <c r="F118" s="307"/>
      <c r="G118" s="69"/>
      <c r="H118" s="69"/>
      <c r="I118" s="69"/>
      <c r="J118" s="9"/>
      <c r="K118" s="91"/>
      <c r="L118" s="223"/>
      <c r="M118" s="124"/>
      <c r="N118" s="31"/>
      <c r="O118" s="332" t="s">
        <v>228</v>
      </c>
      <c r="P118" s="108"/>
      <c r="Q118" s="267"/>
    </row>
    <row r="119" spans="1:18" ht="12.75">
      <c r="A119" s="53">
        <v>34974</v>
      </c>
      <c r="B119" s="56">
        <v>179557</v>
      </c>
      <c r="C119" s="325">
        <v>1</v>
      </c>
      <c r="D119" s="59" t="s">
        <v>229</v>
      </c>
      <c r="E119" s="59"/>
      <c r="F119" s="307" t="s">
        <v>186</v>
      </c>
      <c r="G119" s="69">
        <v>9</v>
      </c>
      <c r="H119" s="69">
        <v>22115.95</v>
      </c>
      <c r="I119" s="69">
        <v>68457</v>
      </c>
      <c r="J119" s="9"/>
      <c r="K119" s="91">
        <v>1.767792</v>
      </c>
      <c r="L119" s="216">
        <v>32</v>
      </c>
      <c r="M119" s="69">
        <v>5524350</v>
      </c>
      <c r="N119" s="31"/>
      <c r="O119" s="9" t="s">
        <v>117</v>
      </c>
      <c r="P119" s="108">
        <v>32</v>
      </c>
      <c r="Q119" s="267" t="s">
        <v>186</v>
      </c>
      <c r="R119" s="128">
        <v>0</v>
      </c>
    </row>
    <row r="120" spans="2:17" ht="12.75">
      <c r="B120" s="56"/>
      <c r="C120" s="325"/>
      <c r="D120" s="59"/>
      <c r="E120" s="59"/>
      <c r="F120" s="307"/>
      <c r="G120" s="69"/>
      <c r="H120" s="69"/>
      <c r="I120" s="69"/>
      <c r="J120" s="9"/>
      <c r="K120" s="91"/>
      <c r="L120" s="221"/>
      <c r="M120" s="124"/>
      <c r="N120" s="31"/>
      <c r="O120" s="9"/>
      <c r="P120" s="108"/>
      <c r="Q120" s="267"/>
    </row>
    <row r="121" spans="1:18" ht="12.75">
      <c r="A121" s="53">
        <v>34974</v>
      </c>
      <c r="B121" s="56">
        <v>180861</v>
      </c>
      <c r="C121" s="325">
        <v>1</v>
      </c>
      <c r="D121" s="59" t="s">
        <v>230</v>
      </c>
      <c r="E121" s="59"/>
      <c r="F121" s="307" t="s">
        <v>215</v>
      </c>
      <c r="G121" s="69">
        <v>7</v>
      </c>
      <c r="H121" s="69">
        <v>48450</v>
      </c>
      <c r="I121" s="69">
        <v>67000</v>
      </c>
      <c r="J121" s="9"/>
      <c r="K121" s="91">
        <v>3.1591875</v>
      </c>
      <c r="L121" s="216">
        <v>72.5</v>
      </c>
      <c r="M121" s="69">
        <v>4357500</v>
      </c>
      <c r="N121" s="31"/>
      <c r="O121" s="9" t="s">
        <v>179</v>
      </c>
      <c r="P121" s="108">
        <v>72.5</v>
      </c>
      <c r="Q121" s="267" t="s">
        <v>215</v>
      </c>
      <c r="R121" s="128">
        <v>0</v>
      </c>
    </row>
    <row r="122" spans="2:17" ht="12.75">
      <c r="B122" s="56"/>
      <c r="C122" s="325"/>
      <c r="D122" s="170" t="s">
        <v>231</v>
      </c>
      <c r="E122" s="59"/>
      <c r="F122" s="307"/>
      <c r="G122" s="69"/>
      <c r="H122" s="69"/>
      <c r="I122" s="69"/>
      <c r="J122" s="9"/>
      <c r="K122" s="91"/>
      <c r="L122" s="221"/>
      <c r="M122" s="124"/>
      <c r="N122" s="31"/>
      <c r="O122" s="9"/>
      <c r="P122" s="108"/>
      <c r="Q122" s="267"/>
    </row>
    <row r="123" spans="1:18" ht="12.75">
      <c r="A123" s="53">
        <v>35038</v>
      </c>
      <c r="B123" s="56">
        <v>182179</v>
      </c>
      <c r="C123" s="325">
        <v>1</v>
      </c>
      <c r="D123" s="59" t="s">
        <v>232</v>
      </c>
      <c r="E123" s="59"/>
      <c r="F123" s="307" t="s">
        <v>152</v>
      </c>
      <c r="G123" s="69">
        <v>11</v>
      </c>
      <c r="H123" s="69">
        <v>10886.19</v>
      </c>
      <c r="I123" s="69">
        <v>191314</v>
      </c>
      <c r="J123" s="9"/>
      <c r="K123" s="91">
        <v>3.6836406</v>
      </c>
      <c r="L123" s="216">
        <v>6</v>
      </c>
      <c r="M123" s="69">
        <v>61394010</v>
      </c>
      <c r="N123" s="31"/>
      <c r="O123" s="151" t="s">
        <v>233</v>
      </c>
      <c r="P123" s="108">
        <v>6</v>
      </c>
      <c r="Q123" s="267" t="s">
        <v>152</v>
      </c>
      <c r="R123" s="128">
        <v>0</v>
      </c>
    </row>
    <row r="124" spans="2:17" ht="12.75">
      <c r="B124" s="56"/>
      <c r="C124" s="325"/>
      <c r="D124" s="59"/>
      <c r="E124" s="59"/>
      <c r="F124" s="307"/>
      <c r="G124" s="69"/>
      <c r="H124" s="73"/>
      <c r="I124" s="73"/>
      <c r="J124" s="9"/>
      <c r="K124" s="91"/>
      <c r="L124" s="223"/>
      <c r="M124" s="124"/>
      <c r="N124" s="31"/>
      <c r="O124" s="9"/>
      <c r="P124" s="108"/>
      <c r="Q124" s="267"/>
    </row>
    <row r="125" spans="1:18" ht="12.75">
      <c r="A125" s="53">
        <v>34971</v>
      </c>
      <c r="B125" s="56">
        <v>187390</v>
      </c>
      <c r="C125" s="325">
        <v>1</v>
      </c>
      <c r="D125" s="59" t="s">
        <v>234</v>
      </c>
      <c r="E125" s="59"/>
      <c r="F125" s="307" t="s">
        <v>116</v>
      </c>
      <c r="G125" s="69">
        <v>15</v>
      </c>
      <c r="H125" s="69">
        <v>773616.1</v>
      </c>
      <c r="I125" s="69">
        <v>799928</v>
      </c>
      <c r="J125" s="9"/>
      <c r="K125" s="91">
        <v>13.3040601</v>
      </c>
      <c r="L125" s="216">
        <v>98.5</v>
      </c>
      <c r="M125" s="69">
        <v>13506660</v>
      </c>
      <c r="N125" s="31"/>
      <c r="O125" s="9" t="s">
        <v>132</v>
      </c>
      <c r="P125" s="108">
        <v>98.5</v>
      </c>
      <c r="Q125" s="267" t="s">
        <v>116</v>
      </c>
      <c r="R125" s="128">
        <v>0</v>
      </c>
    </row>
    <row r="126" spans="2:17" ht="12.75">
      <c r="B126" s="56"/>
      <c r="C126" s="325"/>
      <c r="D126" s="59"/>
      <c r="E126" s="59"/>
      <c r="F126" s="307"/>
      <c r="G126" s="69"/>
      <c r="H126" s="69"/>
      <c r="I126" s="69"/>
      <c r="J126" s="9"/>
      <c r="K126" s="91"/>
      <c r="L126" s="221"/>
      <c r="M126" s="124"/>
      <c r="N126" s="31"/>
      <c r="O126" s="9"/>
      <c r="P126" s="108"/>
      <c r="Q126" s="267"/>
    </row>
    <row r="127" spans="1:18" ht="12.75">
      <c r="A127" s="53">
        <v>35510</v>
      </c>
      <c r="B127" s="56">
        <v>189114</v>
      </c>
      <c r="C127" s="325">
        <v>1</v>
      </c>
      <c r="D127" s="59" t="s">
        <v>235</v>
      </c>
      <c r="E127" s="59"/>
      <c r="F127" s="307" t="s">
        <v>140</v>
      </c>
      <c r="G127" s="69">
        <v>26</v>
      </c>
      <c r="H127" s="69">
        <v>28794.44</v>
      </c>
      <c r="I127" s="69">
        <v>61551</v>
      </c>
      <c r="J127" s="9"/>
      <c r="K127" s="91">
        <v>15.57033368</v>
      </c>
      <c r="L127" s="216">
        <v>44</v>
      </c>
      <c r="M127" s="69">
        <v>35387122</v>
      </c>
      <c r="N127" s="31"/>
      <c r="O127" s="151" t="s">
        <v>236</v>
      </c>
      <c r="P127" s="108">
        <v>44</v>
      </c>
      <c r="Q127" s="267" t="s">
        <v>140</v>
      </c>
      <c r="R127" s="128">
        <v>0</v>
      </c>
    </row>
    <row r="128" spans="2:17" ht="12.75">
      <c r="B128" s="56"/>
      <c r="C128" s="325"/>
      <c r="D128" s="64"/>
      <c r="E128" s="59"/>
      <c r="F128" s="307"/>
      <c r="G128" s="69"/>
      <c r="H128" s="69"/>
      <c r="I128" s="69"/>
      <c r="J128" s="9"/>
      <c r="K128" s="91"/>
      <c r="L128" s="221"/>
      <c r="M128" s="124"/>
      <c r="N128" s="31"/>
      <c r="O128" s="9"/>
      <c r="P128" s="108"/>
      <c r="Q128" s="267"/>
    </row>
    <row r="129" spans="1:18" ht="14.25" customHeight="1">
      <c r="A129" s="53">
        <v>35396</v>
      </c>
      <c r="B129" s="56">
        <v>189200</v>
      </c>
      <c r="C129" s="325">
        <v>1</v>
      </c>
      <c r="D129" s="59" t="s">
        <v>237</v>
      </c>
      <c r="E129" s="59"/>
      <c r="F129" s="307" t="s">
        <v>116</v>
      </c>
      <c r="G129" s="69">
        <v>58</v>
      </c>
      <c r="H129" s="69">
        <v>62968</v>
      </c>
      <c r="I129" s="69">
        <v>567323</v>
      </c>
      <c r="J129" s="9"/>
      <c r="K129" s="91">
        <v>11.5</v>
      </c>
      <c r="L129" s="216">
        <v>11.5</v>
      </c>
      <c r="M129" s="69">
        <v>100000000</v>
      </c>
      <c r="N129" s="31"/>
      <c r="O129" s="9" t="s">
        <v>134</v>
      </c>
      <c r="P129" s="108">
        <v>11.5</v>
      </c>
      <c r="Q129" s="267" t="s">
        <v>116</v>
      </c>
      <c r="R129" s="128">
        <v>0</v>
      </c>
    </row>
    <row r="130" spans="2:17" ht="12.75">
      <c r="B130" s="56"/>
      <c r="C130" s="325"/>
      <c r="D130" s="59"/>
      <c r="E130" s="59"/>
      <c r="F130" s="307"/>
      <c r="G130" s="69"/>
      <c r="H130" s="69"/>
      <c r="I130" s="69"/>
      <c r="J130" s="9"/>
      <c r="K130" s="91"/>
      <c r="L130" s="221"/>
      <c r="M130" s="124"/>
      <c r="N130" s="31"/>
      <c r="O130" s="9"/>
      <c r="P130" s="108"/>
      <c r="Q130" s="267"/>
    </row>
    <row r="131" spans="1:18" ht="14.25" customHeight="1">
      <c r="A131" s="53">
        <v>35153</v>
      </c>
      <c r="B131" s="56">
        <v>189998</v>
      </c>
      <c r="C131" s="325">
        <v>1</v>
      </c>
      <c r="D131" s="59" t="s">
        <v>238</v>
      </c>
      <c r="E131" s="59"/>
      <c r="F131" s="307" t="s">
        <v>215</v>
      </c>
      <c r="G131" s="69">
        <v>206</v>
      </c>
      <c r="H131" s="69">
        <v>363997.75</v>
      </c>
      <c r="I131" s="69">
        <v>463122</v>
      </c>
      <c r="J131" s="9"/>
      <c r="K131" s="91">
        <v>120.71460836</v>
      </c>
      <c r="L131" s="216">
        <v>76</v>
      </c>
      <c r="M131" s="69">
        <v>158835011</v>
      </c>
      <c r="N131" s="31"/>
      <c r="O131" s="9" t="s">
        <v>239</v>
      </c>
      <c r="P131" s="108">
        <v>76</v>
      </c>
      <c r="Q131" s="267" t="s">
        <v>215</v>
      </c>
      <c r="R131" s="128">
        <v>0</v>
      </c>
    </row>
    <row r="132" spans="2:17" ht="14.25" customHeight="1">
      <c r="B132" s="56"/>
      <c r="C132" s="325"/>
      <c r="D132" s="59"/>
      <c r="E132" s="59"/>
      <c r="F132" s="307"/>
      <c r="G132" s="69"/>
      <c r="H132" s="69"/>
      <c r="I132" s="69"/>
      <c r="J132" s="9"/>
      <c r="K132" s="91"/>
      <c r="L132" s="221"/>
      <c r="M132" s="124"/>
      <c r="N132" s="31"/>
      <c r="O132" s="9" t="s">
        <v>240</v>
      </c>
      <c r="P132" s="108"/>
      <c r="Q132" s="267"/>
    </row>
    <row r="133" spans="1:18" ht="12.75">
      <c r="A133" s="53">
        <v>35030</v>
      </c>
      <c r="B133" s="57">
        <v>899167</v>
      </c>
      <c r="C133" s="322">
        <v>1</v>
      </c>
      <c r="D133" s="22" t="s">
        <v>241</v>
      </c>
      <c r="E133" s="22"/>
      <c r="F133" s="307" t="s">
        <v>140</v>
      </c>
      <c r="G133" s="69">
        <v>439</v>
      </c>
      <c r="H133" s="69">
        <v>4299309.49</v>
      </c>
      <c r="I133" s="69">
        <v>18853488</v>
      </c>
      <c r="J133" s="9"/>
      <c r="K133" s="91">
        <v>110.01002825</v>
      </c>
      <c r="L133" s="216">
        <v>21.5</v>
      </c>
      <c r="M133" s="69">
        <v>511674550</v>
      </c>
      <c r="N133" s="31"/>
      <c r="O133" s="151" t="s">
        <v>242</v>
      </c>
      <c r="P133" s="108">
        <v>21.5</v>
      </c>
      <c r="Q133" s="267" t="s">
        <v>140</v>
      </c>
      <c r="R133" s="128">
        <v>0</v>
      </c>
    </row>
    <row r="134" spans="2:17" ht="12.75">
      <c r="B134" s="57"/>
      <c r="D134" s="64" t="s">
        <v>243</v>
      </c>
      <c r="E134" s="22"/>
      <c r="F134" s="307"/>
      <c r="G134" s="69"/>
      <c r="H134" s="69"/>
      <c r="I134" s="69"/>
      <c r="J134" s="9"/>
      <c r="K134" s="91"/>
      <c r="L134" s="221"/>
      <c r="M134" s="124"/>
      <c r="N134" s="31"/>
      <c r="O134" s="151" t="s">
        <v>244</v>
      </c>
      <c r="P134" s="108"/>
      <c r="Q134" s="267"/>
    </row>
    <row r="135" spans="1:18" ht="14.25" customHeight="1">
      <c r="A135" s="53">
        <v>35634</v>
      </c>
      <c r="B135" s="56">
        <v>54654</v>
      </c>
      <c r="C135" s="325">
        <v>1</v>
      </c>
      <c r="D135" s="59" t="s">
        <v>245</v>
      </c>
      <c r="E135" s="59"/>
      <c r="F135" s="307" t="s">
        <v>215</v>
      </c>
      <c r="G135" s="69">
        <v>6</v>
      </c>
      <c r="H135" s="69">
        <v>447977.11</v>
      </c>
      <c r="I135" s="69">
        <v>436628</v>
      </c>
      <c r="J135" s="9"/>
      <c r="K135" s="91">
        <v>32.61338349</v>
      </c>
      <c r="L135" s="216">
        <v>98.5</v>
      </c>
      <c r="M135" s="69">
        <v>33110034</v>
      </c>
      <c r="N135" s="31"/>
      <c r="O135" s="151" t="s">
        <v>246</v>
      </c>
      <c r="P135" s="108">
        <v>98.5</v>
      </c>
      <c r="Q135" s="267" t="s">
        <v>215</v>
      </c>
      <c r="R135" s="128">
        <v>0</v>
      </c>
    </row>
    <row r="136" spans="2:17" ht="14.25" customHeight="1">
      <c r="B136" s="56"/>
      <c r="C136" s="325"/>
      <c r="D136" s="59"/>
      <c r="E136" s="59"/>
      <c r="F136" s="307"/>
      <c r="G136" s="69"/>
      <c r="H136" s="69"/>
      <c r="I136" s="69"/>
      <c r="J136" s="9"/>
      <c r="K136" s="91"/>
      <c r="L136" s="221"/>
      <c r="M136" s="124"/>
      <c r="N136" s="31"/>
      <c r="O136" s="9"/>
      <c r="P136" s="108"/>
      <c r="Q136" s="267"/>
    </row>
    <row r="137" spans="1:18" ht="15" customHeight="1">
      <c r="A137" s="53">
        <v>35962</v>
      </c>
      <c r="B137" s="56">
        <v>292421</v>
      </c>
      <c r="C137" s="325">
        <v>1</v>
      </c>
      <c r="D137" s="59" t="s">
        <v>247</v>
      </c>
      <c r="E137" s="59"/>
      <c r="F137" s="307">
        <v>44</v>
      </c>
      <c r="G137" s="69">
        <v>21</v>
      </c>
      <c r="H137" s="69">
        <v>108648.23</v>
      </c>
      <c r="I137" s="69">
        <v>401169</v>
      </c>
      <c r="J137" s="9"/>
      <c r="K137" s="91">
        <v>5.64367392</v>
      </c>
      <c r="L137" s="216">
        <v>27</v>
      </c>
      <c r="M137" s="69">
        <v>20902496</v>
      </c>
      <c r="N137" s="31"/>
      <c r="O137" s="9" t="s">
        <v>248</v>
      </c>
      <c r="P137" s="108">
        <v>27</v>
      </c>
      <c r="Q137" s="267" t="s">
        <v>172</v>
      </c>
      <c r="R137" s="128">
        <v>0</v>
      </c>
    </row>
    <row r="138" spans="2:17" ht="12.75" customHeight="1">
      <c r="B138" s="57"/>
      <c r="D138" s="64"/>
      <c r="E138" s="64"/>
      <c r="F138" s="307"/>
      <c r="G138" s="152"/>
      <c r="H138" s="152"/>
      <c r="I138" s="152"/>
      <c r="J138" s="9"/>
      <c r="K138" s="93"/>
      <c r="L138" s="216"/>
      <c r="M138" s="69"/>
      <c r="N138" s="31"/>
      <c r="O138" s="9"/>
      <c r="P138" s="108"/>
      <c r="Q138" s="270"/>
    </row>
    <row r="139" spans="1:18" ht="12.75" customHeight="1">
      <c r="A139" s="53">
        <v>34997</v>
      </c>
      <c r="B139" s="56">
        <v>200758</v>
      </c>
      <c r="C139" s="325">
        <v>1</v>
      </c>
      <c r="D139" s="59" t="s">
        <v>249</v>
      </c>
      <c r="E139" s="59"/>
      <c r="F139" s="307" t="s">
        <v>215</v>
      </c>
      <c r="G139" s="69">
        <v>2</v>
      </c>
      <c r="H139" s="69">
        <v>4690</v>
      </c>
      <c r="I139" s="69">
        <v>5100</v>
      </c>
      <c r="J139" s="9"/>
      <c r="K139" s="91">
        <v>0.8078886</v>
      </c>
      <c r="L139" s="216">
        <v>90</v>
      </c>
      <c r="M139" s="69">
        <v>897654</v>
      </c>
      <c r="N139" s="31"/>
      <c r="O139" s="9" t="s">
        <v>117</v>
      </c>
      <c r="P139" s="108">
        <v>90</v>
      </c>
      <c r="Q139" s="267" t="s">
        <v>215</v>
      </c>
      <c r="R139" s="128">
        <v>0</v>
      </c>
    </row>
    <row r="140" spans="2:17" ht="12.75">
      <c r="B140" s="56"/>
      <c r="C140" s="325"/>
      <c r="D140" s="59"/>
      <c r="E140" s="59"/>
      <c r="F140" s="307"/>
      <c r="G140" s="69"/>
      <c r="H140" s="73"/>
      <c r="I140" s="73"/>
      <c r="J140" s="9"/>
      <c r="K140" s="91"/>
      <c r="L140" s="223"/>
      <c r="M140" s="124"/>
      <c r="N140" s="31"/>
      <c r="O140" s="9"/>
      <c r="P140" s="108"/>
      <c r="Q140" s="267"/>
    </row>
    <row r="141" spans="1:18" ht="12.75">
      <c r="A141" s="53">
        <v>35002</v>
      </c>
      <c r="B141" s="56">
        <v>48776</v>
      </c>
      <c r="C141" s="325">
        <v>1</v>
      </c>
      <c r="D141" s="59" t="s">
        <v>250</v>
      </c>
      <c r="E141" s="59"/>
      <c r="F141" s="307">
        <v>44</v>
      </c>
      <c r="G141" s="69">
        <v>69</v>
      </c>
      <c r="H141" s="69">
        <v>401189.92</v>
      </c>
      <c r="I141" s="69">
        <v>3653520</v>
      </c>
      <c r="J141" s="9"/>
      <c r="K141" s="91">
        <v>12.3789718</v>
      </c>
      <c r="L141" s="216">
        <v>13</v>
      </c>
      <c r="M141" s="69">
        <v>95222860</v>
      </c>
      <c r="N141" s="31"/>
      <c r="O141" s="9" t="s">
        <v>251</v>
      </c>
      <c r="P141" s="108">
        <v>13</v>
      </c>
      <c r="Q141" s="267" t="s">
        <v>172</v>
      </c>
      <c r="R141" s="128">
        <v>0</v>
      </c>
    </row>
    <row r="142" spans="2:17" ht="12.75">
      <c r="B142" s="56"/>
      <c r="C142" s="325"/>
      <c r="D142" s="64" t="s">
        <v>252</v>
      </c>
      <c r="E142" s="59"/>
      <c r="F142" s="307"/>
      <c r="G142" s="69"/>
      <c r="H142" s="69"/>
      <c r="I142" s="69"/>
      <c r="J142" s="9"/>
      <c r="K142" s="91"/>
      <c r="L142" s="221"/>
      <c r="M142" s="124"/>
      <c r="N142" s="31"/>
      <c r="O142" s="9"/>
      <c r="P142" s="108"/>
      <c r="Q142" s="267"/>
    </row>
    <row r="143" spans="1:18" ht="12.75">
      <c r="A143" s="53">
        <v>35544</v>
      </c>
      <c r="B143" s="56">
        <v>212601</v>
      </c>
      <c r="C143" s="325">
        <v>1</v>
      </c>
      <c r="D143" s="59" t="s">
        <v>253</v>
      </c>
      <c r="E143" s="59"/>
      <c r="F143" s="307" t="s">
        <v>113</v>
      </c>
      <c r="G143" s="69">
        <v>101</v>
      </c>
      <c r="H143" s="69">
        <v>537171.81</v>
      </c>
      <c r="I143" s="69">
        <v>269281</v>
      </c>
      <c r="J143" s="9"/>
      <c r="K143" s="91">
        <v>26.898271425</v>
      </c>
      <c r="L143" s="216">
        <v>202.5</v>
      </c>
      <c r="M143" s="69">
        <v>13283097</v>
      </c>
      <c r="N143" s="31"/>
      <c r="O143" s="9" t="s">
        <v>254</v>
      </c>
      <c r="P143" s="108">
        <v>202.5</v>
      </c>
      <c r="Q143" s="267" t="s">
        <v>113</v>
      </c>
      <c r="R143" s="128">
        <v>0</v>
      </c>
    </row>
    <row r="144" spans="2:17" ht="12.75">
      <c r="B144" s="56"/>
      <c r="C144" s="325"/>
      <c r="D144" s="59"/>
      <c r="E144" s="59"/>
      <c r="F144" s="307"/>
      <c r="G144" s="69"/>
      <c r="H144" s="69"/>
      <c r="I144" s="69"/>
      <c r="J144" s="9"/>
      <c r="K144" s="91"/>
      <c r="L144" s="216"/>
      <c r="M144" s="69"/>
      <c r="N144" s="31"/>
      <c r="O144" s="9"/>
      <c r="P144" s="108"/>
      <c r="Q144" s="267"/>
    </row>
    <row r="145" spans="1:18" ht="12.75">
      <c r="A145" s="53">
        <v>35773</v>
      </c>
      <c r="B145" s="56">
        <v>185907</v>
      </c>
      <c r="C145" s="325">
        <v>1</v>
      </c>
      <c r="D145" s="59" t="s">
        <v>255</v>
      </c>
      <c r="E145" s="59"/>
      <c r="F145" s="307" t="s">
        <v>215</v>
      </c>
      <c r="G145" s="69">
        <v>9</v>
      </c>
      <c r="H145" s="69">
        <v>27720.88</v>
      </c>
      <c r="I145" s="69">
        <v>60602</v>
      </c>
      <c r="J145" s="9"/>
      <c r="K145" s="91">
        <v>1.86107545</v>
      </c>
      <c r="L145" s="216">
        <v>47</v>
      </c>
      <c r="M145" s="69">
        <v>3959735</v>
      </c>
      <c r="N145" s="31"/>
      <c r="O145" s="9" t="s">
        <v>203</v>
      </c>
      <c r="P145" s="108">
        <v>47</v>
      </c>
      <c r="Q145" s="267" t="s">
        <v>215</v>
      </c>
      <c r="R145" s="128">
        <v>0</v>
      </c>
    </row>
    <row r="146" spans="2:17" ht="12.75">
      <c r="B146" s="56"/>
      <c r="C146" s="325"/>
      <c r="D146" s="59"/>
      <c r="E146" s="59"/>
      <c r="F146" s="307"/>
      <c r="G146" s="69"/>
      <c r="H146" s="69"/>
      <c r="I146" s="69"/>
      <c r="J146" s="9"/>
      <c r="K146" s="91"/>
      <c r="L146" s="221"/>
      <c r="M146" s="124"/>
      <c r="N146" s="31"/>
      <c r="O146" s="9"/>
      <c r="P146" s="108"/>
      <c r="Q146" s="267"/>
    </row>
    <row r="147" spans="1:18" ht="12.75">
      <c r="A147" s="53">
        <v>35692</v>
      </c>
      <c r="B147" s="56">
        <v>150035</v>
      </c>
      <c r="C147" s="325">
        <v>1</v>
      </c>
      <c r="D147" s="59" t="s">
        <v>256</v>
      </c>
      <c r="E147" s="59"/>
      <c r="F147" s="307" t="s">
        <v>113</v>
      </c>
      <c r="G147" s="69">
        <v>65</v>
      </c>
      <c r="H147" s="69">
        <v>246992.85</v>
      </c>
      <c r="I147" s="69">
        <v>125082</v>
      </c>
      <c r="J147" s="9"/>
      <c r="K147" s="91">
        <v>16.738387175</v>
      </c>
      <c r="L147" s="216">
        <v>182.5</v>
      </c>
      <c r="M147" s="69">
        <v>9171719</v>
      </c>
      <c r="N147" s="31"/>
      <c r="O147" s="9" t="s">
        <v>257</v>
      </c>
      <c r="P147" s="108">
        <v>182.5</v>
      </c>
      <c r="Q147" s="267" t="s">
        <v>113</v>
      </c>
      <c r="R147" s="128">
        <v>0</v>
      </c>
    </row>
    <row r="148" spans="2:17" ht="14.25">
      <c r="B148" s="56"/>
      <c r="C148" s="325"/>
      <c r="D148" s="59"/>
      <c r="E148" s="59"/>
      <c r="F148" s="307"/>
      <c r="G148" s="152"/>
      <c r="H148" s="152"/>
      <c r="I148" s="152"/>
      <c r="J148" s="9"/>
      <c r="K148" s="91"/>
      <c r="L148" s="221"/>
      <c r="M148" s="124"/>
      <c r="N148" s="31"/>
      <c r="O148" s="9"/>
      <c r="P148" s="108"/>
      <c r="Q148" s="270"/>
    </row>
    <row r="149" spans="1:18" ht="12.75">
      <c r="A149" s="53">
        <v>35250</v>
      </c>
      <c r="B149" s="56">
        <v>218319</v>
      </c>
      <c r="C149" s="325">
        <v>1</v>
      </c>
      <c r="D149" s="59" t="s">
        <v>258</v>
      </c>
      <c r="E149" s="59"/>
      <c r="F149" s="307" t="s">
        <v>166</v>
      </c>
      <c r="G149" s="69">
        <v>10</v>
      </c>
      <c r="H149" s="69">
        <v>18454.33</v>
      </c>
      <c r="I149" s="69">
        <v>129560</v>
      </c>
      <c r="J149" s="9"/>
      <c r="K149" s="91">
        <v>10.04696421</v>
      </c>
      <c r="L149" s="216">
        <v>14.25</v>
      </c>
      <c r="M149" s="69">
        <v>70505012</v>
      </c>
      <c r="N149" s="31"/>
      <c r="O149" s="9" t="s">
        <v>259</v>
      </c>
      <c r="P149" s="108">
        <v>14.25</v>
      </c>
      <c r="Q149" s="267" t="s">
        <v>166</v>
      </c>
      <c r="R149" s="128">
        <v>0</v>
      </c>
    </row>
    <row r="150" spans="2:17" ht="12.75">
      <c r="B150" s="56"/>
      <c r="C150" s="325"/>
      <c r="D150" s="59"/>
      <c r="E150" s="59"/>
      <c r="F150" s="307"/>
      <c r="G150" s="69"/>
      <c r="H150" s="69"/>
      <c r="I150" s="69"/>
      <c r="J150" s="9"/>
      <c r="K150" s="91"/>
      <c r="L150" s="221"/>
      <c r="M150" s="124"/>
      <c r="N150" s="31"/>
      <c r="O150" s="9"/>
      <c r="P150" s="108"/>
      <c r="Q150" s="267"/>
    </row>
    <row r="151" spans="1:18" ht="12.75">
      <c r="A151" s="53">
        <v>34964</v>
      </c>
      <c r="B151" s="56">
        <v>216067</v>
      </c>
      <c r="C151" s="325">
        <v>1</v>
      </c>
      <c r="D151" s="59" t="s">
        <v>260</v>
      </c>
      <c r="E151" s="59"/>
      <c r="F151" s="307" t="s">
        <v>124</v>
      </c>
      <c r="G151" s="69">
        <v>16</v>
      </c>
      <c r="H151" s="69">
        <v>61624.8</v>
      </c>
      <c r="I151" s="69">
        <v>192266</v>
      </c>
      <c r="J151" s="9"/>
      <c r="K151" s="91">
        <v>7.1947232</v>
      </c>
      <c r="L151" s="216">
        <v>32</v>
      </c>
      <c r="M151" s="69">
        <v>22483510</v>
      </c>
      <c r="N151" s="31"/>
      <c r="O151" s="9" t="s">
        <v>184</v>
      </c>
      <c r="P151" s="108">
        <v>32</v>
      </c>
      <c r="Q151" s="267" t="s">
        <v>124</v>
      </c>
      <c r="R151" s="128">
        <v>0</v>
      </c>
    </row>
    <row r="152" spans="2:17" ht="12.75">
      <c r="B152" s="56"/>
      <c r="C152" s="325"/>
      <c r="D152" s="59"/>
      <c r="E152" s="59"/>
      <c r="F152" s="307"/>
      <c r="G152" s="69"/>
      <c r="H152" s="69"/>
      <c r="I152" s="69"/>
      <c r="J152" s="9"/>
      <c r="K152" s="91"/>
      <c r="L152" s="216"/>
      <c r="M152" s="69"/>
      <c r="N152" s="31"/>
      <c r="O152" s="9"/>
      <c r="P152" s="108"/>
      <c r="Q152" s="267"/>
    </row>
    <row r="153" spans="1:18" ht="12.75">
      <c r="A153" s="53">
        <v>36129</v>
      </c>
      <c r="B153" s="56">
        <v>448473</v>
      </c>
      <c r="C153" s="325">
        <v>1</v>
      </c>
      <c r="D153" s="59" t="s">
        <v>261</v>
      </c>
      <c r="E153" s="59"/>
      <c r="F153" s="307">
        <v>48</v>
      </c>
      <c r="G153" s="69">
        <v>7</v>
      </c>
      <c r="H153" s="69">
        <v>29482.57</v>
      </c>
      <c r="I153" s="69">
        <v>19348</v>
      </c>
      <c r="J153" s="9"/>
      <c r="K153" s="351">
        <v>14.443494</v>
      </c>
      <c r="L153" s="352">
        <v>149.5</v>
      </c>
      <c r="M153" s="353">
        <v>9661200</v>
      </c>
      <c r="N153" s="31"/>
      <c r="O153" s="9" t="s">
        <v>117</v>
      </c>
      <c r="P153" s="108">
        <v>149.5</v>
      </c>
      <c r="Q153" s="267" t="s">
        <v>113</v>
      </c>
      <c r="R153" s="128">
        <v>0</v>
      </c>
    </row>
    <row r="154" spans="2:17" ht="12.75">
      <c r="B154" s="56"/>
      <c r="C154" s="325"/>
      <c r="D154" s="59"/>
      <c r="E154" s="59"/>
      <c r="F154" s="307"/>
      <c r="G154" s="69"/>
      <c r="H154" s="69"/>
      <c r="I154" s="69"/>
      <c r="J154" s="9"/>
      <c r="K154" s="91"/>
      <c r="L154" s="221"/>
      <c r="M154" s="124"/>
      <c r="N154" s="31"/>
      <c r="O154" s="9"/>
      <c r="P154" s="108"/>
      <c r="Q154" s="267"/>
    </row>
    <row r="155" spans="1:18" ht="12.75">
      <c r="A155" s="53">
        <v>35370</v>
      </c>
      <c r="B155" s="56">
        <v>219903</v>
      </c>
      <c r="C155" s="325">
        <v>1</v>
      </c>
      <c r="D155" s="59" t="s">
        <v>262</v>
      </c>
      <c r="E155" s="59"/>
      <c r="F155" s="307" t="s">
        <v>113</v>
      </c>
      <c r="G155" s="69">
        <v>17</v>
      </c>
      <c r="H155" s="69">
        <v>51027.88</v>
      </c>
      <c r="I155" s="69">
        <v>3824230</v>
      </c>
      <c r="J155" s="9"/>
      <c r="K155" s="91">
        <v>2.730035</v>
      </c>
      <c r="L155" s="216">
        <v>1.75</v>
      </c>
      <c r="M155" s="69">
        <v>156002000</v>
      </c>
      <c r="N155" s="31"/>
      <c r="O155" s="9" t="s">
        <v>167</v>
      </c>
      <c r="P155" s="108">
        <v>1.75</v>
      </c>
      <c r="Q155" s="267" t="s">
        <v>113</v>
      </c>
      <c r="R155" s="128">
        <v>0</v>
      </c>
    </row>
    <row r="156" spans="4:17" ht="12.75">
      <c r="D156" s="62"/>
      <c r="E156" s="62"/>
      <c r="F156" s="307"/>
      <c r="K156" s="92"/>
      <c r="L156" s="224"/>
      <c r="M156" s="65"/>
      <c r="N156"/>
      <c r="O156" s="9"/>
      <c r="P156" s="108"/>
      <c r="Q156" s="272"/>
    </row>
    <row r="157" spans="1:18" ht="12.75">
      <c r="A157" s="53">
        <v>34997</v>
      </c>
      <c r="B157" s="56">
        <v>235374</v>
      </c>
      <c r="C157" s="325">
        <v>1</v>
      </c>
      <c r="D157" s="59" t="s">
        <v>263</v>
      </c>
      <c r="E157" s="59"/>
      <c r="F157" s="307" t="s">
        <v>166</v>
      </c>
      <c r="G157" s="69">
        <v>6</v>
      </c>
      <c r="H157" s="69">
        <v>11718.45</v>
      </c>
      <c r="I157" s="69">
        <v>1393460</v>
      </c>
      <c r="J157" s="9"/>
      <c r="K157" s="91">
        <v>0.9629486775</v>
      </c>
      <c r="L157" s="216">
        <v>2.25</v>
      </c>
      <c r="M157" s="69">
        <v>42797719</v>
      </c>
      <c r="N157" s="31"/>
      <c r="O157" s="9" t="s">
        <v>141</v>
      </c>
      <c r="P157" s="108">
        <v>2.25</v>
      </c>
      <c r="Q157" s="267" t="s">
        <v>166</v>
      </c>
      <c r="R157" s="128">
        <v>0</v>
      </c>
    </row>
    <row r="158" spans="2:17" ht="12.75">
      <c r="B158" s="56"/>
      <c r="C158" s="325"/>
      <c r="D158" s="59"/>
      <c r="E158" s="59"/>
      <c r="F158" s="307"/>
      <c r="G158" s="69"/>
      <c r="H158" s="69"/>
      <c r="I158" s="69"/>
      <c r="J158" s="9"/>
      <c r="K158" s="91"/>
      <c r="L158" s="216"/>
      <c r="M158" s="69"/>
      <c r="N158" s="31"/>
      <c r="O158" s="9"/>
      <c r="P158" s="108"/>
      <c r="Q158" s="267"/>
    </row>
    <row r="159" spans="1:18" ht="12.75">
      <c r="A159" s="53">
        <v>35741</v>
      </c>
      <c r="B159" s="56">
        <v>165727</v>
      </c>
      <c r="C159" s="325">
        <v>1</v>
      </c>
      <c r="D159" s="59" t="s">
        <v>264</v>
      </c>
      <c r="E159" s="59"/>
      <c r="F159" s="307" t="s">
        <v>124</v>
      </c>
      <c r="G159" s="69" t="s">
        <v>127</v>
      </c>
      <c r="H159" s="69" t="s">
        <v>127</v>
      </c>
      <c r="I159" s="69" t="s">
        <v>127</v>
      </c>
      <c r="J159" s="9"/>
      <c r="K159" s="91">
        <v>5.782855645</v>
      </c>
      <c r="L159" s="216">
        <v>113.5</v>
      </c>
      <c r="M159" s="69">
        <v>5095027</v>
      </c>
      <c r="N159" s="31"/>
      <c r="O159" s="9" t="s">
        <v>167</v>
      </c>
      <c r="P159" s="108">
        <v>113.5</v>
      </c>
      <c r="Q159" s="267" t="s">
        <v>124</v>
      </c>
      <c r="R159" s="128">
        <v>0</v>
      </c>
    </row>
    <row r="160" spans="2:17" ht="12.75">
      <c r="B160" s="56"/>
      <c r="C160" s="325"/>
      <c r="D160" s="59"/>
      <c r="E160" s="59"/>
      <c r="F160" s="307"/>
      <c r="G160" s="69"/>
      <c r="H160" s="69"/>
      <c r="I160" s="69"/>
      <c r="J160" s="9"/>
      <c r="K160" s="91"/>
      <c r="L160" s="221"/>
      <c r="M160" s="124"/>
      <c r="N160" s="31"/>
      <c r="O160" s="9"/>
      <c r="P160" s="108"/>
      <c r="Q160" s="267"/>
    </row>
    <row r="161" spans="1:18" ht="12.75">
      <c r="A161" s="53">
        <v>35349</v>
      </c>
      <c r="B161" s="56">
        <v>237712</v>
      </c>
      <c r="C161" s="325">
        <v>1</v>
      </c>
      <c r="D161" s="59" t="s">
        <v>265</v>
      </c>
      <c r="E161" s="59"/>
      <c r="F161" s="307" t="s">
        <v>146</v>
      </c>
      <c r="G161" s="69">
        <v>4</v>
      </c>
      <c r="H161" s="69">
        <v>5479.5</v>
      </c>
      <c r="I161" s="69">
        <v>7227</v>
      </c>
      <c r="J161" s="9"/>
      <c r="K161" s="91">
        <v>1.24</v>
      </c>
      <c r="L161" s="216">
        <v>77.5</v>
      </c>
      <c r="M161" s="69">
        <v>1600000</v>
      </c>
      <c r="N161" s="31"/>
      <c r="O161" s="9" t="s">
        <v>141</v>
      </c>
      <c r="P161" s="108">
        <v>77.5</v>
      </c>
      <c r="Q161" s="267" t="s">
        <v>146</v>
      </c>
      <c r="R161" s="128">
        <v>0</v>
      </c>
    </row>
    <row r="162" spans="2:17" ht="12.75">
      <c r="B162" s="56"/>
      <c r="C162" s="325"/>
      <c r="D162" s="59"/>
      <c r="E162" s="59"/>
      <c r="F162" s="307"/>
      <c r="G162" s="69"/>
      <c r="H162" s="69"/>
      <c r="I162" s="69"/>
      <c r="J162" s="9"/>
      <c r="K162" s="91"/>
      <c r="L162" s="221"/>
      <c r="M162" s="124"/>
      <c r="N162" s="31"/>
      <c r="O162" s="9"/>
      <c r="P162" s="108"/>
      <c r="Q162" s="267"/>
    </row>
    <row r="163" spans="1:18" s="214" customFormat="1" ht="12.75">
      <c r="A163" s="208">
        <v>36165</v>
      </c>
      <c r="B163" s="209">
        <v>251701</v>
      </c>
      <c r="C163" s="326">
        <v>1</v>
      </c>
      <c r="D163" s="210" t="s">
        <v>266</v>
      </c>
      <c r="E163" s="210"/>
      <c r="F163" s="311">
        <v>48</v>
      </c>
      <c r="G163" s="211">
        <v>18</v>
      </c>
      <c r="H163" s="211">
        <v>49734.58</v>
      </c>
      <c r="I163" s="211">
        <v>148004</v>
      </c>
      <c r="J163" s="212"/>
      <c r="K163" s="91">
        <v>6.6274</v>
      </c>
      <c r="L163" s="216">
        <v>32.5</v>
      </c>
      <c r="M163" s="69">
        <v>20392000</v>
      </c>
      <c r="N163" s="213"/>
      <c r="O163" s="212" t="s">
        <v>117</v>
      </c>
      <c r="P163" s="219">
        <v>32.5</v>
      </c>
      <c r="Q163" s="312" t="s">
        <v>113</v>
      </c>
      <c r="R163" s="313">
        <v>0</v>
      </c>
    </row>
    <row r="164" spans="2:17" ht="12.75">
      <c r="B164" s="57"/>
      <c r="D164" s="64"/>
      <c r="E164" s="22"/>
      <c r="F164" s="307"/>
      <c r="G164" s="69"/>
      <c r="H164" s="69"/>
      <c r="I164" s="69"/>
      <c r="J164" s="9"/>
      <c r="K164" s="91"/>
      <c r="L164" s="221"/>
      <c r="M164" s="124"/>
      <c r="N164" s="31"/>
      <c r="O164" s="9"/>
      <c r="P164" s="108"/>
      <c r="Q164" s="267"/>
    </row>
    <row r="165" spans="1:18" ht="12.75">
      <c r="A165" s="53">
        <v>35398</v>
      </c>
      <c r="B165" s="57">
        <v>258575</v>
      </c>
      <c r="C165" s="322">
        <v>1</v>
      </c>
      <c r="D165" s="22" t="s">
        <v>267</v>
      </c>
      <c r="E165" s="22"/>
      <c r="F165" s="307" t="s">
        <v>194</v>
      </c>
      <c r="G165" s="69">
        <v>6</v>
      </c>
      <c r="H165" s="69">
        <v>12917.7</v>
      </c>
      <c r="I165" s="69">
        <v>8593</v>
      </c>
      <c r="J165" s="9"/>
      <c r="K165" s="91">
        <v>6.48209925</v>
      </c>
      <c r="L165" s="216">
        <v>135</v>
      </c>
      <c r="M165" s="69">
        <v>4801555</v>
      </c>
      <c r="N165" s="31"/>
      <c r="O165" s="9" t="s">
        <v>134</v>
      </c>
      <c r="P165" s="108">
        <v>135</v>
      </c>
      <c r="Q165" s="267" t="s">
        <v>194</v>
      </c>
      <c r="R165" s="128">
        <v>0</v>
      </c>
    </row>
    <row r="166" spans="2:17" ht="12.75">
      <c r="B166" s="57"/>
      <c r="D166" s="59"/>
      <c r="E166" s="59"/>
      <c r="F166" s="307"/>
      <c r="G166" s="69"/>
      <c r="H166" s="73"/>
      <c r="I166" s="73"/>
      <c r="J166" s="9"/>
      <c r="K166" s="91"/>
      <c r="L166" s="223"/>
      <c r="M166" s="124"/>
      <c r="N166" s="31"/>
      <c r="O166" s="9"/>
      <c r="P166" s="108"/>
      <c r="Q166" s="267"/>
    </row>
    <row r="167" spans="1:18" ht="12.75">
      <c r="A167" s="53">
        <v>35369</v>
      </c>
      <c r="B167" s="57">
        <v>260978</v>
      </c>
      <c r="C167" s="322">
        <v>1</v>
      </c>
      <c r="D167" s="22" t="s">
        <v>268</v>
      </c>
      <c r="E167" s="22"/>
      <c r="F167" s="307" t="s">
        <v>140</v>
      </c>
      <c r="G167" s="69">
        <v>7</v>
      </c>
      <c r="H167" s="69">
        <v>25790.9</v>
      </c>
      <c r="I167" s="69">
        <v>10826</v>
      </c>
      <c r="J167" s="9"/>
      <c r="K167" s="91">
        <v>15.0409512</v>
      </c>
      <c r="L167" s="216">
        <v>240</v>
      </c>
      <c r="M167" s="69">
        <v>6267063</v>
      </c>
      <c r="N167" s="31"/>
      <c r="O167" s="9" t="s">
        <v>259</v>
      </c>
      <c r="P167" s="108">
        <v>240</v>
      </c>
      <c r="Q167" s="267" t="s">
        <v>140</v>
      </c>
      <c r="R167" s="128">
        <v>0</v>
      </c>
    </row>
    <row r="168" spans="2:17" ht="12.75">
      <c r="B168" s="57"/>
      <c r="D168" s="22"/>
      <c r="E168" s="22"/>
      <c r="F168" s="307"/>
      <c r="G168" s="69"/>
      <c r="H168" s="69"/>
      <c r="I168" s="69"/>
      <c r="J168" s="9"/>
      <c r="K168" s="91"/>
      <c r="L168" s="221"/>
      <c r="M168" s="124"/>
      <c r="N168" s="31"/>
      <c r="O168" s="9"/>
      <c r="P168" s="108"/>
      <c r="Q168" s="267"/>
    </row>
    <row r="169" spans="1:18" ht="12.75">
      <c r="A169" s="53">
        <v>35626</v>
      </c>
      <c r="B169" s="57">
        <v>53059</v>
      </c>
      <c r="C169" s="322">
        <v>1</v>
      </c>
      <c r="D169" s="22" t="s">
        <v>269</v>
      </c>
      <c r="E169" s="22"/>
      <c r="F169" s="307" t="s">
        <v>113</v>
      </c>
      <c r="G169" s="69">
        <v>21</v>
      </c>
      <c r="H169" s="69">
        <v>38516.14</v>
      </c>
      <c r="I169" s="69">
        <v>76680</v>
      </c>
      <c r="J169" s="9"/>
      <c r="K169" s="91">
        <v>2.99044133</v>
      </c>
      <c r="L169" s="216">
        <v>50.5</v>
      </c>
      <c r="M169" s="69">
        <v>5921666</v>
      </c>
      <c r="N169" s="31"/>
      <c r="O169" s="9" t="s">
        <v>117</v>
      </c>
      <c r="P169" s="108">
        <v>50.5</v>
      </c>
      <c r="Q169" s="267" t="s">
        <v>113</v>
      </c>
      <c r="R169" s="128">
        <v>0</v>
      </c>
    </row>
    <row r="170" spans="2:17" ht="12.75">
      <c r="B170" s="57"/>
      <c r="D170" s="22"/>
      <c r="E170" s="22"/>
      <c r="F170" s="307"/>
      <c r="G170" s="69"/>
      <c r="H170" s="69"/>
      <c r="I170" s="69"/>
      <c r="J170" s="9"/>
      <c r="K170" s="91"/>
      <c r="L170" s="221"/>
      <c r="M170" s="124"/>
      <c r="N170" s="31"/>
      <c r="O170" s="9"/>
      <c r="P170" s="108"/>
      <c r="Q170" s="267"/>
    </row>
    <row r="171" spans="1:18" ht="12.75">
      <c r="A171" s="53">
        <v>35584</v>
      </c>
      <c r="B171" s="57">
        <v>261971</v>
      </c>
      <c r="C171" s="322">
        <v>1</v>
      </c>
      <c r="D171" s="22" t="s">
        <v>270</v>
      </c>
      <c r="E171" s="22"/>
      <c r="F171" s="307" t="s">
        <v>206</v>
      </c>
      <c r="G171" s="69">
        <v>17</v>
      </c>
      <c r="H171" s="69">
        <v>299263.27</v>
      </c>
      <c r="I171" s="69">
        <v>361024</v>
      </c>
      <c r="J171" s="9"/>
      <c r="K171" s="91">
        <v>7.4291054</v>
      </c>
      <c r="L171" s="216">
        <v>85</v>
      </c>
      <c r="M171" s="69">
        <v>8740124</v>
      </c>
      <c r="N171" s="31"/>
      <c r="O171" s="9" t="s">
        <v>203</v>
      </c>
      <c r="P171" s="108">
        <v>85</v>
      </c>
      <c r="Q171" s="267" t="s">
        <v>206</v>
      </c>
      <c r="R171" s="128">
        <v>0</v>
      </c>
    </row>
    <row r="172" spans="2:17" ht="12.75">
      <c r="B172" s="57"/>
      <c r="D172" s="22"/>
      <c r="E172" s="22"/>
      <c r="F172" s="307"/>
      <c r="G172" s="69"/>
      <c r="H172" s="69"/>
      <c r="I172" s="69"/>
      <c r="J172" s="9"/>
      <c r="K172" s="91"/>
      <c r="L172" s="221"/>
      <c r="M172" s="124"/>
      <c r="N172" s="31"/>
      <c r="O172" s="9"/>
      <c r="P172" s="108"/>
      <c r="Q172" s="267"/>
    </row>
    <row r="173" spans="1:18" ht="12.75">
      <c r="A173" s="53">
        <v>35290</v>
      </c>
      <c r="B173" s="57">
        <v>263706</v>
      </c>
      <c r="C173" s="322">
        <v>1</v>
      </c>
      <c r="D173" s="22" t="s">
        <v>271</v>
      </c>
      <c r="E173" s="22"/>
      <c r="F173" s="307" t="s">
        <v>272</v>
      </c>
      <c r="G173" s="69">
        <v>83</v>
      </c>
      <c r="H173" s="69">
        <v>96115.06</v>
      </c>
      <c r="I173" s="69">
        <v>2078740</v>
      </c>
      <c r="J173" s="9"/>
      <c r="K173" s="91">
        <v>6.65460657</v>
      </c>
      <c r="L173" s="216">
        <v>4.5</v>
      </c>
      <c r="M173" s="69">
        <v>147880146</v>
      </c>
      <c r="N173" s="31"/>
      <c r="O173" s="9" t="s">
        <v>273</v>
      </c>
      <c r="P173" s="108">
        <v>4.5</v>
      </c>
      <c r="Q173" s="267" t="s">
        <v>272</v>
      </c>
      <c r="R173" s="128">
        <v>0</v>
      </c>
    </row>
    <row r="174" spans="2:17" ht="12.75">
      <c r="B174" s="57"/>
      <c r="D174" s="22"/>
      <c r="E174" s="22"/>
      <c r="F174" s="307"/>
      <c r="G174" s="69"/>
      <c r="H174" s="69"/>
      <c r="I174" s="69"/>
      <c r="J174" s="9"/>
      <c r="K174" s="91"/>
      <c r="L174" s="216"/>
      <c r="M174" s="69"/>
      <c r="N174" s="31"/>
      <c r="O174" s="9"/>
      <c r="P174" s="108"/>
      <c r="Q174" s="267"/>
    </row>
    <row r="175" spans="1:18" ht="12.75">
      <c r="A175" s="53">
        <v>35902</v>
      </c>
      <c r="B175" s="57">
        <v>268949</v>
      </c>
      <c r="C175" s="322">
        <v>1</v>
      </c>
      <c r="D175" s="22" t="s">
        <v>274</v>
      </c>
      <c r="E175" s="22"/>
      <c r="F175" s="307">
        <v>16</v>
      </c>
      <c r="G175" s="69">
        <v>214</v>
      </c>
      <c r="H175" s="69">
        <v>258758.36</v>
      </c>
      <c r="I175" s="69">
        <v>1437195</v>
      </c>
      <c r="J175" s="9"/>
      <c r="K175" s="91">
        <v>8.28275</v>
      </c>
      <c r="L175" s="216">
        <v>17.5</v>
      </c>
      <c r="M175" s="69">
        <v>47330000</v>
      </c>
      <c r="N175" s="31"/>
      <c r="O175" s="9" t="s">
        <v>275</v>
      </c>
      <c r="P175" s="108">
        <v>17.5</v>
      </c>
      <c r="Q175" s="267" t="s">
        <v>162</v>
      </c>
      <c r="R175" s="128">
        <v>0</v>
      </c>
    </row>
    <row r="176" spans="2:17" ht="12.75">
      <c r="B176" s="57"/>
      <c r="D176" s="22"/>
      <c r="E176" s="22"/>
      <c r="F176" s="307"/>
      <c r="G176" s="69"/>
      <c r="H176" s="69"/>
      <c r="I176" s="69"/>
      <c r="J176" s="9"/>
      <c r="K176" s="91"/>
      <c r="L176" s="221"/>
      <c r="M176" s="124"/>
      <c r="N176" s="31"/>
      <c r="O176" s="9" t="s">
        <v>276</v>
      </c>
      <c r="P176" s="108"/>
      <c r="Q176" s="267"/>
    </row>
    <row r="177" spans="1:18" ht="12.75">
      <c r="A177" s="53">
        <v>35270</v>
      </c>
      <c r="B177" s="57">
        <v>269384</v>
      </c>
      <c r="C177" s="322">
        <v>1</v>
      </c>
      <c r="D177" s="22" t="s">
        <v>277</v>
      </c>
      <c r="E177" s="22"/>
      <c r="F177" s="307" t="s">
        <v>113</v>
      </c>
      <c r="G177" s="69">
        <v>6</v>
      </c>
      <c r="H177" s="69">
        <v>5558</v>
      </c>
      <c r="I177" s="69">
        <v>10500</v>
      </c>
      <c r="J177" s="9"/>
      <c r="K177" s="91">
        <v>8.065342425</v>
      </c>
      <c r="L177" s="216">
        <v>52.5</v>
      </c>
      <c r="M177" s="69">
        <v>15362557</v>
      </c>
      <c r="N177" s="31"/>
      <c r="O177" s="9" t="s">
        <v>119</v>
      </c>
      <c r="P177" s="108">
        <v>52.5</v>
      </c>
      <c r="Q177" s="267" t="s">
        <v>113</v>
      </c>
      <c r="R177" s="128">
        <v>0</v>
      </c>
    </row>
    <row r="178" spans="2:17" ht="12.75">
      <c r="B178" s="57"/>
      <c r="D178" s="22"/>
      <c r="E178" s="22"/>
      <c r="F178" s="307"/>
      <c r="G178" s="69"/>
      <c r="H178" s="69"/>
      <c r="I178" s="69"/>
      <c r="J178" s="9"/>
      <c r="K178" s="91"/>
      <c r="L178" s="216"/>
      <c r="M178" s="69"/>
      <c r="N178" s="31"/>
      <c r="O178" s="9"/>
      <c r="P178" s="108"/>
      <c r="Q178" s="267"/>
    </row>
    <row r="179" spans="1:18" ht="12.75">
      <c r="A179" s="53">
        <v>35933</v>
      </c>
      <c r="B179" s="57">
        <v>275853</v>
      </c>
      <c r="C179" s="322">
        <v>1</v>
      </c>
      <c r="D179" s="22" t="s">
        <v>278</v>
      </c>
      <c r="E179" s="22"/>
      <c r="F179" s="307">
        <v>22</v>
      </c>
      <c r="G179" s="69">
        <v>27</v>
      </c>
      <c r="H179" s="69">
        <v>202468.45</v>
      </c>
      <c r="I179" s="69">
        <v>1246663</v>
      </c>
      <c r="J179" s="9"/>
      <c r="K179" s="215">
        <v>11.088775425</v>
      </c>
      <c r="L179" s="218">
        <v>17.5</v>
      </c>
      <c r="M179" s="211">
        <v>62670831</v>
      </c>
      <c r="N179" s="31"/>
      <c r="O179" s="9" t="s">
        <v>203</v>
      </c>
      <c r="P179" s="108">
        <v>17.5</v>
      </c>
      <c r="Q179" s="267" t="s">
        <v>346</v>
      </c>
      <c r="R179" s="128">
        <v>0</v>
      </c>
    </row>
    <row r="180" spans="1:17" ht="12.75" customHeight="1">
      <c r="A180" s="53">
        <v>35933</v>
      </c>
      <c r="B180" s="57">
        <v>275864</v>
      </c>
      <c r="D180" s="64" t="s">
        <v>189</v>
      </c>
      <c r="E180" s="22"/>
      <c r="F180" s="307">
        <v>22</v>
      </c>
      <c r="G180" s="69">
        <v>3</v>
      </c>
      <c r="H180" s="69">
        <v>2530</v>
      </c>
      <c r="I180" s="69">
        <v>17000</v>
      </c>
      <c r="J180" s="9"/>
      <c r="K180" s="211" t="s">
        <v>127</v>
      </c>
      <c r="L180" s="218">
        <v>14</v>
      </c>
      <c r="M180" s="211">
        <v>867000</v>
      </c>
      <c r="N180" s="31"/>
      <c r="O180" s="9" t="s">
        <v>203</v>
      </c>
      <c r="P180" s="108">
        <v>14</v>
      </c>
      <c r="Q180" s="267" t="s">
        <v>346</v>
      </c>
    </row>
    <row r="181" spans="2:17" ht="12.75" customHeight="1">
      <c r="B181" s="57"/>
      <c r="D181" s="64"/>
      <c r="E181" s="22"/>
      <c r="F181" s="307"/>
      <c r="G181" s="69"/>
      <c r="H181" s="69"/>
      <c r="I181" s="69"/>
      <c r="J181" s="9"/>
      <c r="K181" s="211"/>
      <c r="L181" s="218"/>
      <c r="M181" s="211"/>
      <c r="N181" s="31"/>
      <c r="O181" s="9"/>
      <c r="P181" s="108"/>
      <c r="Q181" s="267"/>
    </row>
    <row r="182" spans="1:18" ht="12.75">
      <c r="A182" s="53">
        <v>36005</v>
      </c>
      <c r="B182" s="57">
        <v>270308</v>
      </c>
      <c r="C182" s="322">
        <v>1</v>
      </c>
      <c r="D182" s="22" t="s">
        <v>279</v>
      </c>
      <c r="E182" s="22"/>
      <c r="F182" s="307">
        <v>34</v>
      </c>
      <c r="G182" s="69">
        <v>2</v>
      </c>
      <c r="H182" s="69">
        <v>3800</v>
      </c>
      <c r="I182" s="69">
        <v>20000</v>
      </c>
      <c r="J182" s="9"/>
      <c r="K182" s="91">
        <v>2.73245</v>
      </c>
      <c r="L182" s="216">
        <v>18.5</v>
      </c>
      <c r="M182" s="69">
        <v>14770000</v>
      </c>
      <c r="N182" s="31"/>
      <c r="O182" s="9" t="s">
        <v>203</v>
      </c>
      <c r="P182" s="108">
        <v>18.5</v>
      </c>
      <c r="Q182" s="267" t="s">
        <v>186</v>
      </c>
      <c r="R182" s="128">
        <v>0</v>
      </c>
    </row>
    <row r="183" spans="2:17" ht="12.75">
      <c r="B183" s="57"/>
      <c r="D183" s="22"/>
      <c r="E183" s="22"/>
      <c r="F183" s="307"/>
      <c r="G183" s="69"/>
      <c r="H183" s="69"/>
      <c r="I183" s="69"/>
      <c r="J183" s="9"/>
      <c r="K183" s="91"/>
      <c r="L183" s="221"/>
      <c r="M183" s="124"/>
      <c r="N183" s="31"/>
      <c r="O183" s="9"/>
      <c r="P183" s="108"/>
      <c r="Q183" s="267"/>
    </row>
    <row r="184" spans="1:18" ht="12.75">
      <c r="A184" s="53">
        <v>35048</v>
      </c>
      <c r="B184" s="57">
        <v>272337</v>
      </c>
      <c r="C184" s="322">
        <v>1</v>
      </c>
      <c r="D184" s="22" t="s">
        <v>280</v>
      </c>
      <c r="E184" s="22"/>
      <c r="F184" s="307" t="s">
        <v>113</v>
      </c>
      <c r="G184" s="69">
        <v>14</v>
      </c>
      <c r="H184" s="69">
        <v>17505.36</v>
      </c>
      <c r="I184" s="69">
        <v>61480</v>
      </c>
      <c r="J184" s="9"/>
      <c r="K184" s="91">
        <v>5.44027356</v>
      </c>
      <c r="L184" s="216">
        <v>29</v>
      </c>
      <c r="M184" s="69">
        <v>18759564</v>
      </c>
      <c r="N184" s="31"/>
      <c r="O184" s="9" t="s">
        <v>167</v>
      </c>
      <c r="P184" s="108">
        <v>29</v>
      </c>
      <c r="Q184" s="267" t="s">
        <v>113</v>
      </c>
      <c r="R184" s="128">
        <v>0</v>
      </c>
    </row>
    <row r="185" spans="2:17" ht="12.75">
      <c r="B185" s="57"/>
      <c r="D185" s="22"/>
      <c r="E185" s="22"/>
      <c r="F185" s="307"/>
      <c r="G185" s="69"/>
      <c r="H185" s="69"/>
      <c r="I185" s="69"/>
      <c r="J185" s="9"/>
      <c r="K185" s="91"/>
      <c r="L185" s="221"/>
      <c r="M185" s="124"/>
      <c r="N185" s="31"/>
      <c r="O185" s="9"/>
      <c r="P185" s="108"/>
      <c r="Q185" s="267"/>
    </row>
    <row r="186" spans="1:18" ht="12.75">
      <c r="A186" s="53">
        <v>35499</v>
      </c>
      <c r="B186" s="57">
        <v>272973</v>
      </c>
      <c r="C186" s="322">
        <v>1</v>
      </c>
      <c r="D186" s="22" t="s">
        <v>281</v>
      </c>
      <c r="E186" s="22"/>
      <c r="F186" s="307" t="s">
        <v>194</v>
      </c>
      <c r="G186" s="69">
        <v>22</v>
      </c>
      <c r="H186" s="69">
        <v>49161.72</v>
      </c>
      <c r="I186" s="69">
        <v>22203</v>
      </c>
      <c r="J186" s="9"/>
      <c r="K186" s="91">
        <v>15.5543727</v>
      </c>
      <c r="L186" s="216">
        <v>235</v>
      </c>
      <c r="M186" s="69">
        <v>6618882</v>
      </c>
      <c r="N186" s="31"/>
      <c r="O186" s="9" t="s">
        <v>141</v>
      </c>
      <c r="P186" s="108">
        <v>235</v>
      </c>
      <c r="Q186" s="267" t="s">
        <v>194</v>
      </c>
      <c r="R186" s="128">
        <v>0</v>
      </c>
    </row>
    <row r="187" spans="2:17" ht="12.75">
      <c r="B187" s="57"/>
      <c r="D187" s="22"/>
      <c r="E187" s="22"/>
      <c r="F187" s="307"/>
      <c r="G187" s="69"/>
      <c r="H187" s="69"/>
      <c r="I187" s="69"/>
      <c r="J187" s="9"/>
      <c r="K187" s="91"/>
      <c r="L187" s="216"/>
      <c r="M187" s="69"/>
      <c r="N187" s="31"/>
      <c r="O187" s="9"/>
      <c r="P187" s="108"/>
      <c r="Q187" s="267"/>
    </row>
    <row r="188" spans="1:18" ht="12.75">
      <c r="A188" s="53">
        <v>36011</v>
      </c>
      <c r="B188" s="57">
        <v>308339</v>
      </c>
      <c r="C188" s="322">
        <v>1</v>
      </c>
      <c r="D188" s="22" t="s">
        <v>282</v>
      </c>
      <c r="E188" s="22"/>
      <c r="F188" s="307">
        <v>34</v>
      </c>
      <c r="G188" s="69">
        <v>1</v>
      </c>
      <c r="H188" s="69">
        <v>1100</v>
      </c>
      <c r="I188" s="69">
        <v>5000</v>
      </c>
      <c r="J188" s="9"/>
      <c r="K188" s="91">
        <v>2.36886</v>
      </c>
      <c r="L188" s="216">
        <v>19.5</v>
      </c>
      <c r="M188" s="69">
        <v>12148000</v>
      </c>
      <c r="N188" s="31"/>
      <c r="O188" s="9" t="s">
        <v>167</v>
      </c>
      <c r="P188" s="108">
        <v>19.5</v>
      </c>
      <c r="Q188" s="267" t="s">
        <v>186</v>
      </c>
      <c r="R188" s="128">
        <v>0</v>
      </c>
    </row>
    <row r="189" spans="2:17" ht="12.75">
      <c r="B189" s="57"/>
      <c r="D189" s="22"/>
      <c r="E189" s="22"/>
      <c r="F189" s="307"/>
      <c r="G189" s="69"/>
      <c r="H189" s="69"/>
      <c r="I189" s="69"/>
      <c r="J189" s="9"/>
      <c r="K189" s="91"/>
      <c r="L189" s="221"/>
      <c r="M189" s="124"/>
      <c r="N189" s="31"/>
      <c r="O189" s="9"/>
      <c r="P189" s="108"/>
      <c r="Q189" s="267"/>
    </row>
    <row r="190" spans="1:18" ht="12.75">
      <c r="A190" s="53">
        <v>35550</v>
      </c>
      <c r="B190" s="57">
        <v>279800</v>
      </c>
      <c r="C190" s="322">
        <v>1</v>
      </c>
      <c r="D190" s="22" t="s">
        <v>283</v>
      </c>
      <c r="E190" s="22"/>
      <c r="F190" s="307" t="s">
        <v>140</v>
      </c>
      <c r="G190" s="69">
        <v>32</v>
      </c>
      <c r="H190" s="69">
        <v>141637.64</v>
      </c>
      <c r="I190" s="69">
        <v>79516</v>
      </c>
      <c r="J190" s="9"/>
      <c r="K190" s="91">
        <v>21.42</v>
      </c>
      <c r="L190" s="216">
        <v>178.5</v>
      </c>
      <c r="M190" s="69">
        <v>12000000</v>
      </c>
      <c r="N190" s="31"/>
      <c r="O190" s="9" t="s">
        <v>179</v>
      </c>
      <c r="P190" s="108">
        <v>178.5</v>
      </c>
      <c r="Q190" s="267" t="s">
        <v>140</v>
      </c>
      <c r="R190" s="128">
        <v>0</v>
      </c>
    </row>
    <row r="191" spans="2:17" ht="12.75">
      <c r="B191" s="57"/>
      <c r="D191" s="22"/>
      <c r="E191" s="22"/>
      <c r="F191" s="307"/>
      <c r="G191" s="69"/>
      <c r="H191" s="69"/>
      <c r="I191" s="69"/>
      <c r="J191" s="9"/>
      <c r="K191" s="91"/>
      <c r="L191" s="221"/>
      <c r="M191" s="124"/>
      <c r="N191" s="31"/>
      <c r="O191" s="9"/>
      <c r="P191" s="108"/>
      <c r="Q191" s="267"/>
    </row>
    <row r="192" spans="1:18" ht="12.75">
      <c r="A192" s="53">
        <v>34971</v>
      </c>
      <c r="B192" s="57">
        <v>338002</v>
      </c>
      <c r="C192" s="322">
        <v>1</v>
      </c>
      <c r="D192" s="22" t="s">
        <v>284</v>
      </c>
      <c r="E192" s="22"/>
      <c r="F192" s="307" t="s">
        <v>124</v>
      </c>
      <c r="G192" s="69">
        <v>46</v>
      </c>
      <c r="H192" s="69">
        <v>189398.75</v>
      </c>
      <c r="I192" s="69">
        <v>30767</v>
      </c>
      <c r="J192" s="9"/>
      <c r="K192" s="91">
        <v>23.782016</v>
      </c>
      <c r="L192" s="216">
        <v>800</v>
      </c>
      <c r="M192" s="69">
        <v>2972752</v>
      </c>
      <c r="N192" s="31"/>
      <c r="O192" s="9" t="s">
        <v>141</v>
      </c>
      <c r="P192" s="108">
        <v>800</v>
      </c>
      <c r="Q192" s="267" t="s">
        <v>124</v>
      </c>
      <c r="R192" s="128">
        <v>0</v>
      </c>
    </row>
    <row r="193" spans="2:17" ht="12.75">
      <c r="B193" s="57"/>
      <c r="D193" s="22"/>
      <c r="E193" s="22"/>
      <c r="F193" s="307"/>
      <c r="G193" s="69"/>
      <c r="H193" s="69"/>
      <c r="I193" s="69"/>
      <c r="J193" s="9"/>
      <c r="K193" s="91"/>
      <c r="L193" s="221"/>
      <c r="M193" s="124"/>
      <c r="N193" s="31"/>
      <c r="O193" s="9"/>
      <c r="P193" s="108"/>
      <c r="Q193" s="267"/>
    </row>
    <row r="194" spans="1:18" ht="12.75">
      <c r="A194" s="53">
        <v>35571</v>
      </c>
      <c r="B194" s="57">
        <v>298106</v>
      </c>
      <c r="C194" s="322">
        <v>1</v>
      </c>
      <c r="D194" s="22" t="s">
        <v>285</v>
      </c>
      <c r="E194" s="22"/>
      <c r="F194" s="307" t="s">
        <v>140</v>
      </c>
      <c r="G194" s="69">
        <v>1</v>
      </c>
      <c r="H194" s="69">
        <v>540</v>
      </c>
      <c r="I194" s="69">
        <v>1500</v>
      </c>
      <c r="J194" s="9"/>
      <c r="K194" s="91">
        <v>3.65625</v>
      </c>
      <c r="L194" s="216">
        <v>37.5</v>
      </c>
      <c r="M194" s="69">
        <v>9750000</v>
      </c>
      <c r="N194" s="31"/>
      <c r="O194" s="9" t="s">
        <v>184</v>
      </c>
      <c r="P194" s="108">
        <v>37.5</v>
      </c>
      <c r="Q194" s="267" t="s">
        <v>140</v>
      </c>
      <c r="R194" s="128">
        <v>0</v>
      </c>
    </row>
    <row r="195" spans="2:17" ht="12.75">
      <c r="B195" s="57"/>
      <c r="D195" s="22"/>
      <c r="E195" s="22"/>
      <c r="F195" s="307"/>
      <c r="G195" s="69"/>
      <c r="H195" s="69"/>
      <c r="I195" s="69"/>
      <c r="J195" s="9"/>
      <c r="K195" s="91"/>
      <c r="L195" s="221"/>
      <c r="M195" s="124"/>
      <c r="N195" s="31"/>
      <c r="O195" s="9"/>
      <c r="P195" s="108"/>
      <c r="Q195" s="267"/>
    </row>
    <row r="196" spans="1:18" ht="12.75">
      <c r="A196" s="53">
        <v>35151</v>
      </c>
      <c r="B196" s="57">
        <v>302405</v>
      </c>
      <c r="C196" s="322">
        <v>1</v>
      </c>
      <c r="D196" s="22" t="s">
        <v>286</v>
      </c>
      <c r="E196" s="22"/>
      <c r="F196" s="307" t="s">
        <v>113</v>
      </c>
      <c r="G196" s="69">
        <v>1038</v>
      </c>
      <c r="H196" s="69">
        <v>11362925.270000001</v>
      </c>
      <c r="I196" s="69">
        <v>4862587</v>
      </c>
      <c r="J196" s="9"/>
      <c r="K196" s="91">
        <v>50.962645895</v>
      </c>
      <c r="L196" s="216">
        <v>248.5</v>
      </c>
      <c r="M196" s="69">
        <v>20508107</v>
      </c>
      <c r="N196" s="31"/>
      <c r="O196" s="9" t="s">
        <v>132</v>
      </c>
      <c r="P196" s="108">
        <v>248.5</v>
      </c>
      <c r="Q196" s="267" t="s">
        <v>113</v>
      </c>
      <c r="R196" s="128">
        <v>0</v>
      </c>
    </row>
    <row r="197" spans="2:17" ht="12.75">
      <c r="B197" s="57"/>
      <c r="D197" s="22"/>
      <c r="E197" s="22"/>
      <c r="F197" s="307"/>
      <c r="G197" s="69"/>
      <c r="H197" s="69"/>
      <c r="I197" s="69"/>
      <c r="J197" s="9"/>
      <c r="K197" s="91"/>
      <c r="L197" s="221"/>
      <c r="M197" s="124"/>
      <c r="N197" s="31"/>
      <c r="O197" s="9"/>
      <c r="P197" s="108"/>
      <c r="Q197" s="267"/>
    </row>
    <row r="198" spans="1:18" ht="12.75">
      <c r="A198" s="53">
        <v>35257</v>
      </c>
      <c r="B198" s="57">
        <v>310107</v>
      </c>
      <c r="C198" s="322">
        <v>1</v>
      </c>
      <c r="D198" s="22" t="s">
        <v>287</v>
      </c>
      <c r="E198" s="22"/>
      <c r="F198" s="307" t="s">
        <v>166</v>
      </c>
      <c r="G198" s="69">
        <v>42</v>
      </c>
      <c r="H198" s="69">
        <v>97815.15</v>
      </c>
      <c r="I198" s="69">
        <v>63479</v>
      </c>
      <c r="J198" s="9"/>
      <c r="K198" s="91">
        <v>29.221974375</v>
      </c>
      <c r="L198" s="216">
        <v>137.5</v>
      </c>
      <c r="M198" s="69">
        <v>21252345</v>
      </c>
      <c r="N198" s="31"/>
      <c r="O198" s="9" t="s">
        <v>179</v>
      </c>
      <c r="P198" s="108">
        <v>137.5</v>
      </c>
      <c r="Q198" s="267" t="s">
        <v>166</v>
      </c>
      <c r="R198" s="128">
        <v>0</v>
      </c>
    </row>
    <row r="199" spans="2:17" ht="12.75">
      <c r="B199" s="57"/>
      <c r="D199" s="22"/>
      <c r="E199" s="22"/>
      <c r="F199" s="307"/>
      <c r="G199" s="69"/>
      <c r="H199" s="69"/>
      <c r="I199" s="69"/>
      <c r="J199" s="9"/>
      <c r="K199" s="91"/>
      <c r="L199" s="223"/>
      <c r="M199" s="124"/>
      <c r="N199" s="31"/>
      <c r="O199" s="9"/>
      <c r="P199" s="108"/>
      <c r="Q199" s="267"/>
    </row>
    <row r="200" spans="1:18" ht="12.75">
      <c r="A200" s="53">
        <v>34978</v>
      </c>
      <c r="B200" s="57">
        <v>503123</v>
      </c>
      <c r="C200" s="322">
        <v>1</v>
      </c>
      <c r="D200" s="22" t="s">
        <v>288</v>
      </c>
      <c r="E200" s="22"/>
      <c r="F200" s="307" t="s">
        <v>113</v>
      </c>
      <c r="G200" s="69">
        <v>23</v>
      </c>
      <c r="H200" s="69">
        <v>221108.15</v>
      </c>
      <c r="I200" s="69">
        <v>278820</v>
      </c>
      <c r="J200" s="9"/>
      <c r="K200" s="91">
        <v>21.09661445</v>
      </c>
      <c r="L200" s="216">
        <v>77.5</v>
      </c>
      <c r="M200" s="69">
        <v>27221438</v>
      </c>
      <c r="N200" s="31"/>
      <c r="O200" s="9" t="s">
        <v>289</v>
      </c>
      <c r="P200" s="108">
        <v>77.5</v>
      </c>
      <c r="Q200" s="267" t="s">
        <v>113</v>
      </c>
      <c r="R200" s="128">
        <v>0</v>
      </c>
    </row>
    <row r="201" spans="2:17" ht="12.75">
      <c r="B201" s="57"/>
      <c r="D201" s="64" t="s">
        <v>290</v>
      </c>
      <c r="E201" s="22"/>
      <c r="F201" s="307"/>
      <c r="G201" s="69"/>
      <c r="H201" s="73"/>
      <c r="I201" s="73"/>
      <c r="J201" s="9"/>
      <c r="K201" s="91"/>
      <c r="L201" s="223"/>
      <c r="M201" s="124"/>
      <c r="N201" s="31"/>
      <c r="O201" s="9"/>
      <c r="P201" s="108"/>
      <c r="Q201" s="267"/>
    </row>
    <row r="202" spans="1:18" ht="12.75">
      <c r="A202" s="53">
        <v>35208</v>
      </c>
      <c r="B202" s="57">
        <v>311058</v>
      </c>
      <c r="C202" s="322">
        <v>1</v>
      </c>
      <c r="D202" s="22" t="s">
        <v>291</v>
      </c>
      <c r="E202" s="22"/>
      <c r="F202" s="307" t="s">
        <v>116</v>
      </c>
      <c r="G202" s="69">
        <v>65</v>
      </c>
      <c r="H202" s="69">
        <v>141967.16</v>
      </c>
      <c r="I202" s="69">
        <v>580505</v>
      </c>
      <c r="J202" s="9"/>
      <c r="K202" s="91">
        <v>5.8254215</v>
      </c>
      <c r="L202" s="216">
        <v>25</v>
      </c>
      <c r="M202" s="69">
        <v>23301686</v>
      </c>
      <c r="N202" s="31"/>
      <c r="O202" s="151" t="s">
        <v>292</v>
      </c>
      <c r="P202" s="108">
        <v>25</v>
      </c>
      <c r="Q202" s="267" t="s">
        <v>116</v>
      </c>
      <c r="R202" s="128">
        <v>0</v>
      </c>
    </row>
    <row r="203" spans="2:17" ht="12.75">
      <c r="B203" s="57"/>
      <c r="D203" s="22"/>
      <c r="E203" s="22"/>
      <c r="F203" s="307"/>
      <c r="G203" s="69"/>
      <c r="H203" s="69"/>
      <c r="I203" s="69"/>
      <c r="J203" s="9"/>
      <c r="K203" s="91"/>
      <c r="L203" s="221"/>
      <c r="M203" s="124"/>
      <c r="N203" s="31"/>
      <c r="O203" s="151"/>
      <c r="P203" s="108"/>
      <c r="Q203" s="267"/>
    </row>
    <row r="204" spans="1:18" ht="12.75">
      <c r="A204" s="53">
        <v>35429</v>
      </c>
      <c r="B204" s="57">
        <v>2318723</v>
      </c>
      <c r="C204" s="322">
        <v>1</v>
      </c>
      <c r="D204" s="22" t="s">
        <v>293</v>
      </c>
      <c r="E204" s="22"/>
      <c r="F204" s="307" t="s">
        <v>294</v>
      </c>
      <c r="G204" s="69">
        <v>1</v>
      </c>
      <c r="H204" s="69">
        <v>508.71</v>
      </c>
      <c r="I204" s="69">
        <v>10000</v>
      </c>
      <c r="J204" s="9"/>
      <c r="K204" s="91">
        <v>3.984748625</v>
      </c>
      <c r="L204" s="216">
        <v>12.5</v>
      </c>
      <c r="M204" s="69">
        <v>31877989</v>
      </c>
      <c r="N204" s="31"/>
      <c r="O204" s="338" t="s">
        <v>117</v>
      </c>
      <c r="P204" s="108">
        <v>12.5</v>
      </c>
      <c r="Q204" s="267" t="s">
        <v>294</v>
      </c>
      <c r="R204" s="128">
        <v>0</v>
      </c>
    </row>
    <row r="205" spans="2:17" ht="12.75">
      <c r="B205" s="57"/>
      <c r="D205" s="22"/>
      <c r="E205" s="22"/>
      <c r="F205" s="307"/>
      <c r="G205" s="69"/>
      <c r="H205" s="69"/>
      <c r="I205" s="69"/>
      <c r="J205" s="9"/>
      <c r="K205" s="91"/>
      <c r="L205" s="221"/>
      <c r="M205" s="124"/>
      <c r="N205" s="31"/>
      <c r="O205" s="151"/>
      <c r="P205" s="108"/>
      <c r="Q205" s="267"/>
    </row>
    <row r="206" spans="1:18" ht="12.75">
      <c r="A206" s="53">
        <v>35340</v>
      </c>
      <c r="B206" s="57">
        <v>323042</v>
      </c>
      <c r="C206" s="322">
        <v>1</v>
      </c>
      <c r="D206" s="22" t="s">
        <v>295</v>
      </c>
      <c r="E206" s="22"/>
      <c r="F206" s="307" t="s">
        <v>121</v>
      </c>
      <c r="G206" s="331" t="s">
        <v>127</v>
      </c>
      <c r="H206" s="331" t="s">
        <v>127</v>
      </c>
      <c r="I206" s="331" t="s">
        <v>127</v>
      </c>
      <c r="J206" s="9"/>
      <c r="K206" s="91">
        <v>1.024709675</v>
      </c>
      <c r="L206" s="216">
        <v>27.5</v>
      </c>
      <c r="M206" s="69">
        <v>3726217</v>
      </c>
      <c r="N206" s="31"/>
      <c r="O206" s="9" t="s">
        <v>117</v>
      </c>
      <c r="P206" s="108">
        <v>27.5</v>
      </c>
      <c r="Q206" s="267" t="s">
        <v>121</v>
      </c>
      <c r="R206" s="128">
        <v>0</v>
      </c>
    </row>
    <row r="207" spans="2:17" ht="12.75">
      <c r="B207" s="57"/>
      <c r="D207" s="22"/>
      <c r="E207" s="22"/>
      <c r="F207" s="307"/>
      <c r="G207" s="69"/>
      <c r="H207" s="73"/>
      <c r="I207" s="73"/>
      <c r="J207" s="9"/>
      <c r="K207" s="91"/>
      <c r="L207" s="223"/>
      <c r="M207" s="124"/>
      <c r="N207" s="31"/>
      <c r="O207" s="9"/>
      <c r="P207" s="108"/>
      <c r="Q207" s="267"/>
    </row>
    <row r="208" spans="1:18" ht="12.75">
      <c r="A208" s="53">
        <v>35389</v>
      </c>
      <c r="B208" s="57">
        <v>325628</v>
      </c>
      <c r="C208" s="322">
        <v>1</v>
      </c>
      <c r="D208" s="22" t="s">
        <v>296</v>
      </c>
      <c r="E208" s="22"/>
      <c r="F208" s="307" t="s">
        <v>124</v>
      </c>
      <c r="G208" s="69">
        <v>53</v>
      </c>
      <c r="H208" s="69">
        <v>1408924.24</v>
      </c>
      <c r="I208" s="69">
        <v>733312</v>
      </c>
      <c r="J208" s="9"/>
      <c r="K208" s="91">
        <v>23.998077225</v>
      </c>
      <c r="L208" s="216">
        <v>252.5</v>
      </c>
      <c r="M208" s="69">
        <v>9504189</v>
      </c>
      <c r="N208" s="31"/>
      <c r="O208" s="9" t="s">
        <v>297</v>
      </c>
      <c r="P208" s="108">
        <v>252.5</v>
      </c>
      <c r="Q208" s="267" t="s">
        <v>124</v>
      </c>
      <c r="R208" s="128">
        <v>0</v>
      </c>
    </row>
    <row r="209" spans="2:17" ht="12.75">
      <c r="B209" s="57"/>
      <c r="D209" s="22"/>
      <c r="E209" s="22"/>
      <c r="F209" s="307"/>
      <c r="G209" s="69"/>
      <c r="H209" s="69"/>
      <c r="I209" s="69"/>
      <c r="J209" s="9"/>
      <c r="K209" s="91"/>
      <c r="L209" s="221"/>
      <c r="M209" s="124"/>
      <c r="N209" s="31"/>
      <c r="O209" s="9"/>
      <c r="P209" s="108"/>
      <c r="Q209" s="267"/>
    </row>
    <row r="210" spans="1:18" ht="12.75">
      <c r="A210" s="53">
        <v>35639</v>
      </c>
      <c r="B210" s="57">
        <v>59961</v>
      </c>
      <c r="C210" s="322">
        <v>1</v>
      </c>
      <c r="D210" s="22" t="s">
        <v>298</v>
      </c>
      <c r="E210" s="22"/>
      <c r="F210" s="307" t="s">
        <v>113</v>
      </c>
      <c r="G210" s="69">
        <v>35</v>
      </c>
      <c r="H210" s="69">
        <v>70122.96</v>
      </c>
      <c r="I210" s="69">
        <v>2419912</v>
      </c>
      <c r="J210" s="9"/>
      <c r="K210" s="91">
        <v>4.917048565</v>
      </c>
      <c r="L210" s="216">
        <v>3.25</v>
      </c>
      <c r="M210" s="69">
        <v>151293802</v>
      </c>
      <c r="N210" s="31"/>
      <c r="O210" s="9" t="s">
        <v>167</v>
      </c>
      <c r="P210" s="108">
        <v>3.25</v>
      </c>
      <c r="Q210" s="267" t="s">
        <v>113</v>
      </c>
      <c r="R210" s="128">
        <v>0</v>
      </c>
    </row>
    <row r="211" spans="2:17" ht="12.75">
      <c r="B211" s="57"/>
      <c r="D211" s="22"/>
      <c r="E211" s="22"/>
      <c r="F211" s="307"/>
      <c r="G211" s="69"/>
      <c r="H211" s="73"/>
      <c r="I211" s="73"/>
      <c r="J211" s="9"/>
      <c r="K211" s="91"/>
      <c r="L211" s="223"/>
      <c r="M211" s="124"/>
      <c r="N211" s="31"/>
      <c r="O211" s="9"/>
      <c r="P211" s="108"/>
      <c r="Q211" s="267"/>
    </row>
    <row r="212" spans="1:18" ht="12.75">
      <c r="A212" s="53">
        <v>34970</v>
      </c>
      <c r="B212" s="57">
        <v>332134</v>
      </c>
      <c r="C212" s="322">
        <v>1</v>
      </c>
      <c r="D212" s="22" t="s">
        <v>299</v>
      </c>
      <c r="E212" s="22"/>
      <c r="F212" s="307" t="s">
        <v>124</v>
      </c>
      <c r="G212" s="69">
        <v>29</v>
      </c>
      <c r="H212" s="69">
        <v>249487.49</v>
      </c>
      <c r="I212" s="69">
        <v>69765</v>
      </c>
      <c r="J212" s="9"/>
      <c r="K212" s="91">
        <v>9.00019968</v>
      </c>
      <c r="L212" s="216">
        <v>384</v>
      </c>
      <c r="M212" s="69">
        <v>2343802</v>
      </c>
      <c r="N212" s="31"/>
      <c r="O212" s="9" t="s">
        <v>167</v>
      </c>
      <c r="P212" s="108">
        <v>384</v>
      </c>
      <c r="Q212" s="267" t="s">
        <v>124</v>
      </c>
      <c r="R212" s="128">
        <v>0</v>
      </c>
    </row>
    <row r="213" spans="2:17" ht="12.75">
      <c r="B213" s="57"/>
      <c r="D213" s="22"/>
      <c r="E213" s="22"/>
      <c r="F213" s="307"/>
      <c r="G213" s="69"/>
      <c r="H213" s="69"/>
      <c r="I213" s="69"/>
      <c r="J213" s="9"/>
      <c r="K213" s="91"/>
      <c r="L213" s="221"/>
      <c r="M213" s="124"/>
      <c r="N213" s="31"/>
      <c r="O213" s="9"/>
      <c r="P213" s="108"/>
      <c r="Q213" s="267"/>
    </row>
    <row r="214" spans="1:18" ht="12.75">
      <c r="A214" s="53">
        <v>35261</v>
      </c>
      <c r="B214" s="57">
        <v>332479</v>
      </c>
      <c r="C214" s="322">
        <v>1</v>
      </c>
      <c r="D214" s="22" t="s">
        <v>300</v>
      </c>
      <c r="E214" s="22"/>
      <c r="F214" s="307" t="s">
        <v>272</v>
      </c>
      <c r="G214" s="69">
        <v>34</v>
      </c>
      <c r="H214" s="69">
        <v>222368.5</v>
      </c>
      <c r="I214" s="69">
        <v>368583</v>
      </c>
      <c r="J214" s="9"/>
      <c r="K214" s="91">
        <v>13.7789352</v>
      </c>
      <c r="L214" s="216">
        <v>60</v>
      </c>
      <c r="M214" s="69">
        <v>22964892</v>
      </c>
      <c r="N214" s="31"/>
      <c r="O214" s="9" t="s">
        <v>301</v>
      </c>
      <c r="P214" s="108">
        <v>60</v>
      </c>
      <c r="Q214" s="267" t="s">
        <v>272</v>
      </c>
      <c r="R214" s="128">
        <v>0</v>
      </c>
    </row>
    <row r="215" spans="2:17" ht="12.75">
      <c r="B215" s="57"/>
      <c r="D215" s="64"/>
      <c r="E215" s="22"/>
      <c r="F215" s="307"/>
      <c r="G215" s="69"/>
      <c r="H215" s="69"/>
      <c r="I215" s="69"/>
      <c r="J215" s="9"/>
      <c r="K215" s="91"/>
      <c r="L215" s="221"/>
      <c r="M215" s="124"/>
      <c r="N215" s="31"/>
      <c r="O215" s="9"/>
      <c r="P215" s="108"/>
      <c r="Q215" s="267"/>
    </row>
    <row r="216" spans="1:18" ht="12.75">
      <c r="A216" s="53">
        <v>35226</v>
      </c>
      <c r="B216" s="57">
        <v>352370</v>
      </c>
      <c r="C216" s="322">
        <v>1</v>
      </c>
      <c r="D216" s="22" t="s">
        <v>302</v>
      </c>
      <c r="E216" s="22"/>
      <c r="F216" s="307" t="s">
        <v>272</v>
      </c>
      <c r="G216" s="69">
        <v>20</v>
      </c>
      <c r="H216" s="69">
        <v>46262.03</v>
      </c>
      <c r="I216" s="69">
        <v>53780</v>
      </c>
      <c r="J216" s="9"/>
      <c r="K216" s="91">
        <v>4.325</v>
      </c>
      <c r="L216" s="216">
        <v>86.5</v>
      </c>
      <c r="M216" s="69">
        <v>5000000</v>
      </c>
      <c r="N216" s="31"/>
      <c r="O216" s="9" t="s">
        <v>167</v>
      </c>
      <c r="P216" s="108">
        <v>86.5</v>
      </c>
      <c r="Q216" s="267" t="s">
        <v>272</v>
      </c>
      <c r="R216" s="128">
        <v>0</v>
      </c>
    </row>
    <row r="217" spans="2:17" ht="12.75">
      <c r="B217" s="57"/>
      <c r="D217" s="22"/>
      <c r="E217" s="22"/>
      <c r="F217" s="307"/>
      <c r="G217" s="69"/>
      <c r="H217" s="69"/>
      <c r="I217" s="69"/>
      <c r="J217" s="9"/>
      <c r="K217" s="91"/>
      <c r="L217" s="216"/>
      <c r="M217" s="69"/>
      <c r="N217" s="31"/>
      <c r="O217" s="9"/>
      <c r="P217" s="108"/>
      <c r="Q217" s="267"/>
    </row>
    <row r="218" spans="1:18" ht="12.75">
      <c r="A218" s="53">
        <v>36021</v>
      </c>
      <c r="B218" s="57">
        <v>391533</v>
      </c>
      <c r="C218" s="322">
        <v>1</v>
      </c>
      <c r="D218" s="22" t="s">
        <v>303</v>
      </c>
      <c r="E218" s="22"/>
      <c r="F218" s="307">
        <v>12</v>
      </c>
      <c r="G218" s="69">
        <v>6</v>
      </c>
      <c r="H218" s="69">
        <v>16818.22</v>
      </c>
      <c r="I218" s="69">
        <v>30032</v>
      </c>
      <c r="J218" s="9"/>
      <c r="K218" s="91">
        <v>12.984519475</v>
      </c>
      <c r="L218" s="216">
        <v>57.5</v>
      </c>
      <c r="M218" s="69">
        <v>22581773</v>
      </c>
      <c r="N218" s="31"/>
      <c r="O218" s="9" t="s">
        <v>292</v>
      </c>
      <c r="P218" s="108">
        <v>57.5</v>
      </c>
      <c r="Q218" s="267" t="s">
        <v>121</v>
      </c>
      <c r="R218" s="128">
        <v>0</v>
      </c>
    </row>
    <row r="219" spans="2:17" ht="12.75">
      <c r="B219" s="57"/>
      <c r="D219" s="22"/>
      <c r="E219" s="22"/>
      <c r="F219" s="307"/>
      <c r="G219" s="69"/>
      <c r="H219" s="69"/>
      <c r="I219" s="69"/>
      <c r="J219" s="9"/>
      <c r="K219" s="91"/>
      <c r="L219" s="216"/>
      <c r="M219" s="69"/>
      <c r="N219" s="31"/>
      <c r="O219" s="9"/>
      <c r="P219" s="108"/>
      <c r="Q219" s="267"/>
    </row>
    <row r="220" spans="1:18" ht="12.75">
      <c r="A220" s="53">
        <v>35354</v>
      </c>
      <c r="B220" s="57">
        <v>340892</v>
      </c>
      <c r="C220" s="322">
        <v>1</v>
      </c>
      <c r="D220" s="22" t="s">
        <v>304</v>
      </c>
      <c r="E220" s="22"/>
      <c r="F220" s="307" t="s">
        <v>140</v>
      </c>
      <c r="G220" s="69">
        <v>108</v>
      </c>
      <c r="H220" s="69">
        <v>5274906.16</v>
      </c>
      <c r="I220" s="69">
        <v>1587320</v>
      </c>
      <c r="J220" s="9"/>
      <c r="K220" s="91">
        <v>125.172580155</v>
      </c>
      <c r="L220" s="216">
        <v>358.5</v>
      </c>
      <c r="M220" s="69">
        <v>34915643</v>
      </c>
      <c r="N220" s="31"/>
      <c r="O220" s="9" t="s">
        <v>141</v>
      </c>
      <c r="P220" s="108">
        <v>358.5</v>
      </c>
      <c r="Q220" s="267" t="s">
        <v>140</v>
      </c>
      <c r="R220" s="128">
        <v>0</v>
      </c>
    </row>
    <row r="221" spans="2:17" ht="12.75">
      <c r="B221" s="57"/>
      <c r="D221" s="22"/>
      <c r="E221" s="22"/>
      <c r="F221" s="307"/>
      <c r="G221" s="69"/>
      <c r="H221" s="69"/>
      <c r="I221" s="69"/>
      <c r="J221" s="9"/>
      <c r="K221" s="91"/>
      <c r="L221" s="221"/>
      <c r="M221" s="124"/>
      <c r="N221" s="31"/>
      <c r="O221" s="9"/>
      <c r="P221" s="108"/>
      <c r="Q221" s="267"/>
    </row>
    <row r="222" spans="1:18" ht="12.75">
      <c r="A222" s="53">
        <v>35039</v>
      </c>
      <c r="B222" s="57">
        <v>343619</v>
      </c>
      <c r="C222" s="322">
        <v>1</v>
      </c>
      <c r="D222" s="22" t="s">
        <v>305</v>
      </c>
      <c r="E222" s="22"/>
      <c r="F222" s="307" t="s">
        <v>113</v>
      </c>
      <c r="G222" s="69">
        <v>12</v>
      </c>
      <c r="H222" s="69">
        <v>110260.96</v>
      </c>
      <c r="I222" s="69">
        <v>71641</v>
      </c>
      <c r="J222" s="9"/>
      <c r="K222" s="91">
        <v>4.09708</v>
      </c>
      <c r="L222" s="216">
        <v>160</v>
      </c>
      <c r="M222" s="69">
        <v>2560675</v>
      </c>
      <c r="N222" s="31"/>
      <c r="O222" s="9" t="s">
        <v>117</v>
      </c>
      <c r="P222" s="108">
        <v>160</v>
      </c>
      <c r="Q222" s="267" t="s">
        <v>113</v>
      </c>
      <c r="R222" s="128">
        <v>0</v>
      </c>
    </row>
    <row r="223" spans="2:17" ht="12.75">
      <c r="B223" s="57"/>
      <c r="D223" s="22"/>
      <c r="E223" s="22"/>
      <c r="F223" s="307"/>
      <c r="G223" s="69"/>
      <c r="H223" s="73"/>
      <c r="I223" s="73"/>
      <c r="J223" s="9"/>
      <c r="K223" s="91"/>
      <c r="L223" s="223"/>
      <c r="M223" s="124"/>
      <c r="N223" s="31"/>
      <c r="O223" s="9"/>
      <c r="P223" s="108"/>
      <c r="Q223" s="267"/>
    </row>
    <row r="224" spans="1:18" ht="12.75">
      <c r="A224" s="53">
        <v>34932</v>
      </c>
      <c r="B224" s="57">
        <v>344656</v>
      </c>
      <c r="C224" s="322">
        <v>1</v>
      </c>
      <c r="D224" s="22" t="s">
        <v>306</v>
      </c>
      <c r="E224" s="22"/>
      <c r="F224" s="307" t="s">
        <v>113</v>
      </c>
      <c r="G224" s="69">
        <v>4</v>
      </c>
      <c r="H224" s="69">
        <v>25816</v>
      </c>
      <c r="I224" s="69">
        <v>88464</v>
      </c>
      <c r="J224" s="9"/>
      <c r="K224" s="331" t="s">
        <v>127</v>
      </c>
      <c r="L224" s="331" t="s">
        <v>127</v>
      </c>
      <c r="M224" s="69">
        <v>3245230</v>
      </c>
      <c r="N224" s="31"/>
      <c r="O224" s="9" t="s">
        <v>179</v>
      </c>
      <c r="P224" s="108" t="s">
        <v>127</v>
      </c>
      <c r="Q224" s="267" t="s">
        <v>113</v>
      </c>
      <c r="R224" s="128">
        <v>0</v>
      </c>
    </row>
    <row r="225" spans="2:17" ht="12.75">
      <c r="B225" s="57"/>
      <c r="D225" s="64" t="s">
        <v>307</v>
      </c>
      <c r="E225" s="22"/>
      <c r="F225" s="307"/>
      <c r="G225" s="69"/>
      <c r="H225" s="73"/>
      <c r="I225" s="73"/>
      <c r="J225" s="9"/>
      <c r="K225" s="91"/>
      <c r="L225" s="223"/>
      <c r="M225" s="124"/>
      <c r="N225" s="31"/>
      <c r="O225" s="9"/>
      <c r="P225" s="108"/>
      <c r="Q225" s="267"/>
    </row>
    <row r="226" spans="1:18" ht="12.75">
      <c r="A226" s="53">
        <v>34869</v>
      </c>
      <c r="B226" s="57">
        <v>347569</v>
      </c>
      <c r="C226" s="322">
        <v>1</v>
      </c>
      <c r="D226" s="22" t="s">
        <v>308</v>
      </c>
      <c r="E226" s="22"/>
      <c r="F226" s="307" t="s">
        <v>113</v>
      </c>
      <c r="G226" s="69">
        <v>13</v>
      </c>
      <c r="H226" s="69">
        <v>18708.4</v>
      </c>
      <c r="I226" s="69">
        <v>23298</v>
      </c>
      <c r="J226" s="9"/>
      <c r="K226" s="91">
        <v>8.9779016</v>
      </c>
      <c r="L226" s="216">
        <v>80</v>
      </c>
      <c r="M226" s="69">
        <v>11222377</v>
      </c>
      <c r="N226" s="31"/>
      <c r="O226" s="9" t="s">
        <v>309</v>
      </c>
      <c r="P226" s="108">
        <v>80</v>
      </c>
      <c r="Q226" s="267" t="s">
        <v>113</v>
      </c>
      <c r="R226" s="128">
        <v>0</v>
      </c>
    </row>
    <row r="227" spans="2:17" ht="12.75">
      <c r="B227" s="57"/>
      <c r="D227" s="22"/>
      <c r="E227" s="22"/>
      <c r="F227" s="307"/>
      <c r="G227" s="69"/>
      <c r="H227" s="69"/>
      <c r="I227" s="69"/>
      <c r="J227" s="9"/>
      <c r="K227" s="91"/>
      <c r="L227" s="221"/>
      <c r="M227" s="124"/>
      <c r="N227" s="31"/>
      <c r="O227" s="9"/>
      <c r="P227" s="108"/>
      <c r="Q227" s="267"/>
    </row>
    <row r="228" spans="1:18" ht="12.75">
      <c r="A228" s="53">
        <v>35418</v>
      </c>
      <c r="B228" s="57">
        <v>348012</v>
      </c>
      <c r="C228" s="322">
        <v>1</v>
      </c>
      <c r="D228" s="22" t="s">
        <v>310</v>
      </c>
      <c r="E228" s="22"/>
      <c r="F228" s="307" t="s">
        <v>113</v>
      </c>
      <c r="G228" s="69">
        <v>23</v>
      </c>
      <c r="H228" s="69">
        <v>178876.45</v>
      </c>
      <c r="I228" s="69">
        <v>140472</v>
      </c>
      <c r="J228" s="9"/>
      <c r="K228" s="91">
        <v>12.103035675</v>
      </c>
      <c r="L228" s="216">
        <v>127.5</v>
      </c>
      <c r="M228" s="69">
        <v>9492577</v>
      </c>
      <c r="N228" s="31"/>
      <c r="O228" s="9" t="s">
        <v>141</v>
      </c>
      <c r="P228" s="108">
        <v>127.5</v>
      </c>
      <c r="Q228" s="267" t="s">
        <v>113</v>
      </c>
      <c r="R228" s="128">
        <v>0</v>
      </c>
    </row>
    <row r="229" spans="2:17" ht="12.75">
      <c r="B229" s="57"/>
      <c r="D229" s="22"/>
      <c r="E229" s="22"/>
      <c r="F229" s="307"/>
      <c r="G229" s="69"/>
      <c r="H229" s="69"/>
      <c r="I229" s="69"/>
      <c r="J229" s="9"/>
      <c r="K229" s="91"/>
      <c r="L229" s="221"/>
      <c r="M229" s="124"/>
      <c r="N229" s="31"/>
      <c r="O229" s="9"/>
      <c r="P229" s="108"/>
      <c r="Q229" s="267"/>
    </row>
    <row r="230" spans="1:18" ht="12.75">
      <c r="A230" s="53">
        <v>34974</v>
      </c>
      <c r="B230" s="57">
        <v>355993</v>
      </c>
      <c r="C230" s="322">
        <v>1</v>
      </c>
      <c r="D230" s="22" t="s">
        <v>311</v>
      </c>
      <c r="E230" s="22"/>
      <c r="F230" s="307" t="s">
        <v>178</v>
      </c>
      <c r="G230" s="69">
        <v>3</v>
      </c>
      <c r="H230" s="69">
        <v>14585.35</v>
      </c>
      <c r="I230" s="69">
        <v>8779</v>
      </c>
      <c r="J230" s="9"/>
      <c r="K230" s="91">
        <v>11.130375</v>
      </c>
      <c r="L230" s="216">
        <v>167.5</v>
      </c>
      <c r="M230" s="69">
        <v>6645000</v>
      </c>
      <c r="N230" s="31"/>
      <c r="O230" s="9" t="s">
        <v>167</v>
      </c>
      <c r="P230" s="108">
        <v>167.5</v>
      </c>
      <c r="Q230" s="267" t="s">
        <v>178</v>
      </c>
      <c r="R230" s="128">
        <v>0</v>
      </c>
    </row>
    <row r="231" spans="2:17" ht="12.75">
      <c r="B231" s="57"/>
      <c r="D231" s="22"/>
      <c r="E231" s="22"/>
      <c r="F231" s="307"/>
      <c r="G231" s="69"/>
      <c r="H231" s="69"/>
      <c r="I231" s="69"/>
      <c r="J231" s="9"/>
      <c r="K231" s="91"/>
      <c r="L231" s="221"/>
      <c r="M231" s="124"/>
      <c r="N231" s="31"/>
      <c r="O231" s="9"/>
      <c r="P231" s="108"/>
      <c r="Q231" s="267"/>
    </row>
    <row r="232" spans="1:18" ht="12.75">
      <c r="A232" s="53">
        <v>35396</v>
      </c>
      <c r="B232" s="57">
        <v>356037</v>
      </c>
      <c r="C232" s="322">
        <v>1</v>
      </c>
      <c r="D232" s="22" t="s">
        <v>312</v>
      </c>
      <c r="E232" s="22"/>
      <c r="F232" s="307" t="s">
        <v>313</v>
      </c>
      <c r="G232" s="69">
        <v>13</v>
      </c>
      <c r="H232" s="69">
        <v>16185</v>
      </c>
      <c r="I232" s="69">
        <v>63300</v>
      </c>
      <c r="J232" s="9"/>
      <c r="K232" s="91">
        <v>2.776087</v>
      </c>
      <c r="L232" s="216">
        <v>25</v>
      </c>
      <c r="M232" s="69">
        <v>11104348</v>
      </c>
      <c r="N232" s="31"/>
      <c r="O232" s="9" t="s">
        <v>314</v>
      </c>
      <c r="P232" s="108">
        <v>25</v>
      </c>
      <c r="Q232" s="267" t="s">
        <v>313</v>
      </c>
      <c r="R232" s="128">
        <v>0</v>
      </c>
    </row>
    <row r="233" spans="2:17" ht="12.75">
      <c r="B233" s="57"/>
      <c r="E233" s="22"/>
      <c r="F233" s="307"/>
      <c r="G233" s="69"/>
      <c r="H233" s="69"/>
      <c r="I233" s="69"/>
      <c r="J233" s="9"/>
      <c r="K233" s="91"/>
      <c r="L233" s="221"/>
      <c r="M233" s="124"/>
      <c r="N233" s="31"/>
      <c r="O233" s="9"/>
      <c r="P233" s="108"/>
      <c r="Q233" s="267"/>
    </row>
    <row r="234" spans="1:18" ht="12.75">
      <c r="A234" s="53">
        <v>35436</v>
      </c>
      <c r="B234" s="57">
        <v>355830</v>
      </c>
      <c r="C234" s="322">
        <v>1</v>
      </c>
      <c r="D234" s="22" t="s">
        <v>315</v>
      </c>
      <c r="E234" s="22"/>
      <c r="F234" s="307" t="s">
        <v>222</v>
      </c>
      <c r="G234" s="69">
        <v>35</v>
      </c>
      <c r="H234" s="69">
        <v>153526.53</v>
      </c>
      <c r="I234" s="69">
        <v>110711</v>
      </c>
      <c r="J234" s="9"/>
      <c r="K234" s="91">
        <v>12.38125</v>
      </c>
      <c r="L234" s="216">
        <v>141.5</v>
      </c>
      <c r="M234" s="69">
        <v>8750000</v>
      </c>
      <c r="N234" s="31"/>
      <c r="O234" s="9" t="s">
        <v>240</v>
      </c>
      <c r="P234" s="108">
        <v>141.5</v>
      </c>
      <c r="Q234" s="267" t="s">
        <v>222</v>
      </c>
      <c r="R234" s="128">
        <v>0</v>
      </c>
    </row>
    <row r="235" spans="2:17" ht="12.75">
      <c r="B235" s="57"/>
      <c r="D235" s="22"/>
      <c r="E235" s="22"/>
      <c r="F235" s="307"/>
      <c r="G235" s="69"/>
      <c r="H235" s="69"/>
      <c r="I235" s="69"/>
      <c r="J235" s="9"/>
      <c r="K235" s="91"/>
      <c r="L235" s="221"/>
      <c r="M235" s="124"/>
      <c r="N235" s="31"/>
      <c r="O235" s="9"/>
      <c r="P235" s="108"/>
      <c r="Q235" s="267"/>
    </row>
    <row r="236" spans="1:18" ht="12.75">
      <c r="A236" s="53">
        <v>35647</v>
      </c>
      <c r="B236" s="57">
        <v>358152</v>
      </c>
      <c r="C236" s="322">
        <v>1</v>
      </c>
      <c r="D236" s="22" t="s">
        <v>316</v>
      </c>
      <c r="E236" s="22"/>
      <c r="F236" s="307" t="s">
        <v>140</v>
      </c>
      <c r="G236" s="69">
        <v>1</v>
      </c>
      <c r="H236" s="69">
        <v>800</v>
      </c>
      <c r="I236" s="69">
        <v>2000</v>
      </c>
      <c r="J236" s="9"/>
      <c r="K236" s="91">
        <v>6.58405</v>
      </c>
      <c r="L236" s="216">
        <v>50</v>
      </c>
      <c r="M236" s="69">
        <v>13168100</v>
      </c>
      <c r="N236" s="31"/>
      <c r="O236" s="9" t="s">
        <v>132</v>
      </c>
      <c r="P236" s="108">
        <v>50</v>
      </c>
      <c r="Q236" s="267" t="s">
        <v>140</v>
      </c>
      <c r="R236" s="128">
        <v>0</v>
      </c>
    </row>
    <row r="237" spans="2:17" ht="14.25">
      <c r="B237" s="57"/>
      <c r="D237" s="22"/>
      <c r="E237" s="22"/>
      <c r="F237" s="307"/>
      <c r="G237" s="152"/>
      <c r="H237" s="152"/>
      <c r="I237" s="152"/>
      <c r="J237" s="9"/>
      <c r="K237" s="91"/>
      <c r="L237" s="216"/>
      <c r="M237" s="69"/>
      <c r="N237" s="31"/>
      <c r="O237" s="9"/>
      <c r="P237" s="108"/>
      <c r="Q237" s="267"/>
    </row>
    <row r="238" spans="1:18" ht="12.75">
      <c r="A238" s="53">
        <v>36067</v>
      </c>
      <c r="B238" s="56">
        <v>87058</v>
      </c>
      <c r="C238" s="325">
        <v>1</v>
      </c>
      <c r="D238" s="59" t="s">
        <v>317</v>
      </c>
      <c r="E238" s="59"/>
      <c r="F238" s="307">
        <v>16</v>
      </c>
      <c r="G238" s="69">
        <v>60</v>
      </c>
      <c r="H238" s="69">
        <v>99676.43</v>
      </c>
      <c r="I238" s="69">
        <v>1215375</v>
      </c>
      <c r="J238" s="9"/>
      <c r="K238" s="91">
        <v>14.30627904</v>
      </c>
      <c r="L238" s="216">
        <v>9</v>
      </c>
      <c r="M238" s="69">
        <v>158958656</v>
      </c>
      <c r="N238" s="31"/>
      <c r="O238" s="9" t="s">
        <v>203</v>
      </c>
      <c r="P238" s="108">
        <v>9</v>
      </c>
      <c r="Q238" s="267" t="s">
        <v>162</v>
      </c>
      <c r="R238" s="128">
        <v>0</v>
      </c>
    </row>
    <row r="239" spans="2:17" ht="12.75">
      <c r="B239" s="56"/>
      <c r="C239" s="325"/>
      <c r="D239" s="64" t="s">
        <v>318</v>
      </c>
      <c r="E239" s="59"/>
      <c r="F239" s="307"/>
      <c r="G239" s="69"/>
      <c r="H239" s="69"/>
      <c r="I239" s="69"/>
      <c r="J239" s="9"/>
      <c r="K239" s="91"/>
      <c r="L239" s="216"/>
      <c r="M239" s="69"/>
      <c r="N239" s="31"/>
      <c r="O239" s="9"/>
      <c r="P239" s="108"/>
      <c r="Q239" s="267"/>
    </row>
    <row r="240" spans="1:18" ht="12.75">
      <c r="A240" s="53">
        <v>35320</v>
      </c>
      <c r="B240" s="57">
        <v>793894</v>
      </c>
      <c r="C240" s="322">
        <v>1</v>
      </c>
      <c r="D240" s="22" t="s">
        <v>319</v>
      </c>
      <c r="E240" s="22"/>
      <c r="F240" s="307" t="s">
        <v>124</v>
      </c>
      <c r="G240" s="69">
        <v>89</v>
      </c>
      <c r="H240" s="69">
        <v>293564.1</v>
      </c>
      <c r="I240" s="69">
        <v>276829</v>
      </c>
      <c r="J240" s="9"/>
      <c r="K240" s="91">
        <v>91.36925805</v>
      </c>
      <c r="L240" s="216">
        <v>105</v>
      </c>
      <c r="M240" s="69">
        <v>87018341</v>
      </c>
      <c r="N240" s="31"/>
      <c r="O240" s="9" t="s">
        <v>110</v>
      </c>
      <c r="P240" s="108">
        <v>105</v>
      </c>
      <c r="Q240" s="267" t="s">
        <v>124</v>
      </c>
      <c r="R240" s="128">
        <v>0</v>
      </c>
    </row>
    <row r="241" spans="2:17" ht="12.75">
      <c r="B241" s="57"/>
      <c r="D241" s="22"/>
      <c r="E241" s="22"/>
      <c r="F241" s="307"/>
      <c r="G241" s="69"/>
      <c r="H241" s="69"/>
      <c r="I241" s="69"/>
      <c r="J241" s="9"/>
      <c r="K241" s="91"/>
      <c r="L241" s="216"/>
      <c r="M241" s="69"/>
      <c r="N241" s="31"/>
      <c r="O241" s="9"/>
      <c r="P241" s="108"/>
      <c r="Q241" s="267"/>
    </row>
    <row r="242" spans="1:18" ht="12.75">
      <c r="A242" s="53">
        <v>35235</v>
      </c>
      <c r="B242" s="57">
        <v>369842</v>
      </c>
      <c r="C242" s="322">
        <v>1</v>
      </c>
      <c r="D242" s="22" t="s">
        <v>320</v>
      </c>
      <c r="E242" s="22"/>
      <c r="F242" s="307" t="s">
        <v>121</v>
      </c>
      <c r="G242" s="69">
        <v>191</v>
      </c>
      <c r="H242" s="69">
        <v>2826303.45</v>
      </c>
      <c r="I242" s="69">
        <v>13093536</v>
      </c>
      <c r="J242" s="9"/>
      <c r="K242" s="91">
        <v>31.95499963</v>
      </c>
      <c r="L242" s="217">
        <v>23</v>
      </c>
      <c r="M242" s="211">
        <v>138934781</v>
      </c>
      <c r="N242" s="31"/>
      <c r="O242" s="9" t="s">
        <v>321</v>
      </c>
      <c r="P242" s="108">
        <v>23</v>
      </c>
      <c r="Q242" s="267" t="s">
        <v>121</v>
      </c>
      <c r="R242" s="128">
        <v>0</v>
      </c>
    </row>
    <row r="243" spans="2:17" ht="12.75">
      <c r="B243" s="57"/>
      <c r="D243" s="64"/>
      <c r="E243" s="22"/>
      <c r="F243" s="307"/>
      <c r="G243" s="69"/>
      <c r="H243" s="69"/>
      <c r="I243" s="69"/>
      <c r="J243" s="9"/>
      <c r="K243" s="211"/>
      <c r="L243" s="217"/>
      <c r="M243" s="211"/>
      <c r="N243" s="31"/>
      <c r="O243" s="9"/>
      <c r="P243" s="108"/>
      <c r="Q243" s="267"/>
    </row>
    <row r="244" spans="1:18" ht="12.75">
      <c r="A244" s="53">
        <v>35991</v>
      </c>
      <c r="B244" s="56">
        <v>293639</v>
      </c>
      <c r="C244" s="325">
        <v>1</v>
      </c>
      <c r="D244" s="59" t="s">
        <v>322</v>
      </c>
      <c r="E244" s="59"/>
      <c r="F244" s="307" t="s">
        <v>140</v>
      </c>
      <c r="G244" s="69">
        <v>7</v>
      </c>
      <c r="H244" s="69">
        <v>3898</v>
      </c>
      <c r="I244" s="69">
        <v>24000</v>
      </c>
      <c r="J244" s="9"/>
      <c r="K244" s="91">
        <v>8.3172733</v>
      </c>
      <c r="L244" s="216">
        <v>17.5</v>
      </c>
      <c r="M244" s="69">
        <v>47527276</v>
      </c>
      <c r="N244" s="31"/>
      <c r="O244" s="9" t="s">
        <v>184</v>
      </c>
      <c r="P244" s="108">
        <v>17.5</v>
      </c>
      <c r="Q244" s="267" t="s">
        <v>140</v>
      </c>
      <c r="R244" s="128">
        <v>0</v>
      </c>
    </row>
    <row r="245" spans="2:17" ht="12.75">
      <c r="B245" s="57"/>
      <c r="D245" s="170" t="s">
        <v>323</v>
      </c>
      <c r="E245" s="22"/>
      <c r="F245" s="307"/>
      <c r="G245" s="69"/>
      <c r="H245" s="69"/>
      <c r="I245" s="69"/>
      <c r="J245" s="9"/>
      <c r="K245" s="69"/>
      <c r="L245" s="217"/>
      <c r="M245" s="69"/>
      <c r="N245" s="31"/>
      <c r="O245" s="9"/>
      <c r="P245" s="108"/>
      <c r="Q245" s="267"/>
    </row>
    <row r="246" spans="1:18" ht="12.75">
      <c r="A246" s="53">
        <v>35776</v>
      </c>
      <c r="B246" s="57">
        <v>225911</v>
      </c>
      <c r="C246" s="322">
        <v>1</v>
      </c>
      <c r="D246" s="22" t="s">
        <v>324</v>
      </c>
      <c r="E246" s="22"/>
      <c r="F246" s="307">
        <v>36</v>
      </c>
      <c r="G246" s="69">
        <v>11</v>
      </c>
      <c r="H246" s="69">
        <v>173129</v>
      </c>
      <c r="I246" s="69">
        <v>149181</v>
      </c>
      <c r="J246" s="9"/>
      <c r="K246" s="91">
        <v>19.69334873</v>
      </c>
      <c r="L246" s="216">
        <v>116.5</v>
      </c>
      <c r="M246" s="69">
        <v>16904162</v>
      </c>
      <c r="N246" s="31"/>
      <c r="O246" s="9" t="s">
        <v>141</v>
      </c>
      <c r="P246" s="108">
        <v>116.5</v>
      </c>
      <c r="Q246" s="267" t="s">
        <v>146</v>
      </c>
      <c r="R246" s="128">
        <v>0</v>
      </c>
    </row>
    <row r="247" spans="2:17" ht="12.75">
      <c r="B247" s="57"/>
      <c r="D247" s="22"/>
      <c r="E247" s="22"/>
      <c r="F247" s="307"/>
      <c r="G247" s="69"/>
      <c r="H247" s="69"/>
      <c r="I247" s="69"/>
      <c r="J247" s="9"/>
      <c r="K247" s="215"/>
      <c r="L247" s="217"/>
      <c r="M247" s="69"/>
      <c r="N247" s="31"/>
      <c r="O247" s="9"/>
      <c r="P247" s="108"/>
      <c r="Q247" s="267"/>
    </row>
    <row r="248" spans="1:18" ht="12.75">
      <c r="A248" s="53">
        <v>35611</v>
      </c>
      <c r="B248" s="57">
        <v>50384</v>
      </c>
      <c r="C248" s="322">
        <v>1</v>
      </c>
      <c r="D248" s="22" t="s">
        <v>325</v>
      </c>
      <c r="E248" s="22"/>
      <c r="F248" s="307" t="s">
        <v>121</v>
      </c>
      <c r="G248" s="69">
        <v>39</v>
      </c>
      <c r="H248" s="69">
        <v>101889.35</v>
      </c>
      <c r="I248" s="69">
        <v>731466</v>
      </c>
      <c r="J248" s="9"/>
      <c r="K248" s="529">
        <v>3.07518233</v>
      </c>
      <c r="L248" s="530">
        <v>14.5</v>
      </c>
      <c r="M248" s="211">
        <v>21208154</v>
      </c>
      <c r="N248" s="31"/>
      <c r="O248" s="9" t="s">
        <v>326</v>
      </c>
      <c r="P248" s="108">
        <v>14.5</v>
      </c>
      <c r="Q248" s="267" t="s">
        <v>121</v>
      </c>
      <c r="R248" s="128">
        <v>0</v>
      </c>
    </row>
    <row r="249" spans="1:18" s="350" customFormat="1" ht="12.75">
      <c r="A249" s="340">
        <v>35611</v>
      </c>
      <c r="B249" s="341">
        <v>50395</v>
      </c>
      <c r="C249" s="342"/>
      <c r="D249" s="527" t="s">
        <v>189</v>
      </c>
      <c r="E249" s="343"/>
      <c r="F249" s="344" t="s">
        <v>121</v>
      </c>
      <c r="G249" s="220" t="s">
        <v>127</v>
      </c>
      <c r="H249" s="220" t="s">
        <v>127</v>
      </c>
      <c r="I249" s="220" t="s">
        <v>127</v>
      </c>
      <c r="J249" s="345"/>
      <c r="K249" s="220" t="s">
        <v>127</v>
      </c>
      <c r="L249" s="220" t="s">
        <v>127</v>
      </c>
      <c r="M249" s="220">
        <v>1250000</v>
      </c>
      <c r="N249" s="346"/>
      <c r="O249" s="516" t="s">
        <v>127</v>
      </c>
      <c r="P249" s="347" t="s">
        <v>127</v>
      </c>
      <c r="Q249" s="348" t="s">
        <v>121</v>
      </c>
      <c r="R249" s="349"/>
    </row>
    <row r="250" spans="2:17" ht="12.75">
      <c r="B250" s="57"/>
      <c r="D250" s="64" t="s">
        <v>327</v>
      </c>
      <c r="E250" s="22"/>
      <c r="F250" s="307"/>
      <c r="G250" s="69"/>
      <c r="H250" s="69"/>
      <c r="I250" s="69"/>
      <c r="J250" s="9"/>
      <c r="K250" s="69"/>
      <c r="L250" s="225"/>
      <c r="M250" s="124"/>
      <c r="N250" s="31"/>
      <c r="O250" s="9"/>
      <c r="P250" s="108"/>
      <c r="Q250" s="267"/>
    </row>
    <row r="251" spans="1:18" ht="12.75">
      <c r="A251" s="53">
        <v>35607</v>
      </c>
      <c r="B251" s="57">
        <v>44923</v>
      </c>
      <c r="C251" s="322">
        <v>1</v>
      </c>
      <c r="D251" s="22" t="s">
        <v>328</v>
      </c>
      <c r="E251" s="22"/>
      <c r="F251" s="307" t="s">
        <v>124</v>
      </c>
      <c r="G251" s="69">
        <v>3</v>
      </c>
      <c r="H251" s="69">
        <v>1347.5</v>
      </c>
      <c r="I251" s="69">
        <v>81500</v>
      </c>
      <c r="J251" s="9"/>
      <c r="K251" s="215">
        <v>2.600004</v>
      </c>
      <c r="L251" s="218">
        <v>2</v>
      </c>
      <c r="M251" s="211">
        <v>100000200</v>
      </c>
      <c r="N251" s="31"/>
      <c r="O251" s="9" t="s">
        <v>117</v>
      </c>
      <c r="P251" s="108">
        <v>2</v>
      </c>
      <c r="Q251" s="267" t="s">
        <v>124</v>
      </c>
      <c r="R251" s="128">
        <v>0</v>
      </c>
    </row>
    <row r="252" spans="1:17" ht="12.75">
      <c r="A252" s="53">
        <v>35607</v>
      </c>
      <c r="B252" s="57">
        <v>44934</v>
      </c>
      <c r="D252" s="64" t="s">
        <v>189</v>
      </c>
      <c r="E252" s="22"/>
      <c r="F252" s="307" t="s">
        <v>124</v>
      </c>
      <c r="G252" s="69" t="s">
        <v>127</v>
      </c>
      <c r="H252" s="69" t="s">
        <v>127</v>
      </c>
      <c r="I252" s="69" t="s">
        <v>127</v>
      </c>
      <c r="J252" s="9"/>
      <c r="K252" s="211" t="s">
        <v>127</v>
      </c>
      <c r="L252" s="218">
        <v>0.5</v>
      </c>
      <c r="M252" s="211">
        <v>120000000</v>
      </c>
      <c r="N252" s="31"/>
      <c r="O252" s="9" t="s">
        <v>117</v>
      </c>
      <c r="P252" s="108">
        <v>0.5</v>
      </c>
      <c r="Q252" s="267" t="s">
        <v>124</v>
      </c>
    </row>
    <row r="253" spans="2:17" ht="12.75">
      <c r="B253" s="57"/>
      <c r="D253" s="64"/>
      <c r="E253" s="22"/>
      <c r="F253" s="307"/>
      <c r="G253" s="69"/>
      <c r="H253" s="69"/>
      <c r="I253" s="69"/>
      <c r="J253" s="9"/>
      <c r="K253" s="69"/>
      <c r="L253" s="225"/>
      <c r="M253" s="124"/>
      <c r="N253" s="31"/>
      <c r="O253" s="9"/>
      <c r="P253" s="108"/>
      <c r="Q253" s="267"/>
    </row>
    <row r="254" spans="1:18" ht="12.75">
      <c r="A254" s="53">
        <v>35319</v>
      </c>
      <c r="B254" s="57">
        <v>388717</v>
      </c>
      <c r="C254" s="322">
        <v>1</v>
      </c>
      <c r="D254" s="22" t="s">
        <v>329</v>
      </c>
      <c r="E254" s="22"/>
      <c r="F254" s="307" t="s">
        <v>215</v>
      </c>
      <c r="G254" s="69">
        <v>16</v>
      </c>
      <c r="H254" s="69">
        <v>174565</v>
      </c>
      <c r="I254" s="69">
        <v>2121000</v>
      </c>
      <c r="J254" s="9"/>
      <c r="K254" s="91">
        <v>2.050763635</v>
      </c>
      <c r="L254" s="216">
        <v>8.5</v>
      </c>
      <c r="M254" s="69">
        <v>24126631</v>
      </c>
      <c r="N254" s="31"/>
      <c r="O254" s="9" t="s">
        <v>167</v>
      </c>
      <c r="P254" s="108">
        <v>8.5</v>
      </c>
      <c r="Q254" s="267" t="s">
        <v>215</v>
      </c>
      <c r="R254" s="128">
        <v>0</v>
      </c>
    </row>
    <row r="255" spans="2:17" ht="12.75">
      <c r="B255" s="57"/>
      <c r="D255" s="22"/>
      <c r="E255" s="22"/>
      <c r="F255" s="307"/>
      <c r="G255" s="69"/>
      <c r="H255" s="69"/>
      <c r="I255" s="69"/>
      <c r="J255" s="9"/>
      <c r="K255" s="91"/>
      <c r="L255" s="221"/>
      <c r="M255" s="124"/>
      <c r="N255" s="31"/>
      <c r="O255" s="9"/>
      <c r="P255" s="108"/>
      <c r="Q255" s="267"/>
    </row>
    <row r="256" spans="1:18" ht="12.75">
      <c r="A256" s="53">
        <v>34971</v>
      </c>
      <c r="B256" s="57">
        <v>396817</v>
      </c>
      <c r="C256" s="322">
        <v>1</v>
      </c>
      <c r="D256" s="22" t="s">
        <v>330</v>
      </c>
      <c r="E256" s="22"/>
      <c r="F256" s="307" t="s">
        <v>116</v>
      </c>
      <c r="G256" s="69">
        <v>56</v>
      </c>
      <c r="H256" s="69">
        <v>3452801.28</v>
      </c>
      <c r="I256" s="69">
        <v>2161463</v>
      </c>
      <c r="J256" s="9"/>
      <c r="K256" s="91">
        <v>44.9212403</v>
      </c>
      <c r="L256" s="216">
        <v>170</v>
      </c>
      <c r="M256" s="69">
        <v>26424259</v>
      </c>
      <c r="N256" s="31"/>
      <c r="O256" s="9" t="s">
        <v>132</v>
      </c>
      <c r="P256" s="108">
        <v>170</v>
      </c>
      <c r="Q256" s="267" t="s">
        <v>116</v>
      </c>
      <c r="R256" s="128">
        <v>0</v>
      </c>
    </row>
    <row r="257" spans="2:17" ht="12.75">
      <c r="B257" s="57"/>
      <c r="D257" s="22"/>
      <c r="E257" s="22"/>
      <c r="F257" s="307"/>
      <c r="G257" s="69"/>
      <c r="H257" s="69"/>
      <c r="I257" s="69"/>
      <c r="J257" s="9"/>
      <c r="K257" s="91"/>
      <c r="L257" s="216"/>
      <c r="M257" s="69"/>
      <c r="N257" s="31"/>
      <c r="O257" s="9"/>
      <c r="P257" s="108"/>
      <c r="Q257" s="267"/>
    </row>
    <row r="258" spans="1:18" ht="12.75">
      <c r="A258" s="53">
        <v>36019</v>
      </c>
      <c r="B258" s="57">
        <v>225922</v>
      </c>
      <c r="C258" s="322">
        <v>1</v>
      </c>
      <c r="D258" s="22" t="s">
        <v>331</v>
      </c>
      <c r="E258" s="22"/>
      <c r="F258" s="307">
        <v>48</v>
      </c>
      <c r="G258" s="69">
        <v>16</v>
      </c>
      <c r="H258" s="69">
        <v>88336.5</v>
      </c>
      <c r="I258" s="69">
        <v>310450</v>
      </c>
      <c r="J258" s="9"/>
      <c r="K258" s="91">
        <v>7.35070062</v>
      </c>
      <c r="L258" s="216">
        <v>28.5</v>
      </c>
      <c r="M258" s="69">
        <v>25791932</v>
      </c>
      <c r="N258" s="31"/>
      <c r="O258" s="9" t="s">
        <v>184</v>
      </c>
      <c r="P258" s="108">
        <v>28.5</v>
      </c>
      <c r="Q258" s="267" t="s">
        <v>113</v>
      </c>
      <c r="R258" s="128">
        <v>0</v>
      </c>
    </row>
    <row r="259" spans="2:17" ht="12.75">
      <c r="B259" s="57"/>
      <c r="D259" s="170" t="s">
        <v>332</v>
      </c>
      <c r="E259" s="22"/>
      <c r="F259" s="307"/>
      <c r="G259" s="69"/>
      <c r="H259" s="69"/>
      <c r="I259" s="69"/>
      <c r="J259" s="9"/>
      <c r="K259" s="91"/>
      <c r="L259" s="221"/>
      <c r="M259" s="124"/>
      <c r="N259" s="31"/>
      <c r="O259" s="9"/>
      <c r="P259" s="108"/>
      <c r="Q259" s="267"/>
    </row>
    <row r="260" spans="1:18" ht="12.75">
      <c r="A260" s="53">
        <v>34971</v>
      </c>
      <c r="B260" s="57">
        <v>410988</v>
      </c>
      <c r="C260" s="322">
        <v>1</v>
      </c>
      <c r="D260" s="22" t="s">
        <v>333</v>
      </c>
      <c r="E260" s="22"/>
      <c r="F260" s="307" t="s">
        <v>222</v>
      </c>
      <c r="G260" s="69">
        <v>20</v>
      </c>
      <c r="H260" s="69">
        <v>92252.18</v>
      </c>
      <c r="I260" s="69">
        <v>2122840</v>
      </c>
      <c r="J260" s="9"/>
      <c r="K260" s="91">
        <v>2.10594219</v>
      </c>
      <c r="L260" s="216">
        <v>5.5</v>
      </c>
      <c r="M260" s="69">
        <v>38289858</v>
      </c>
      <c r="N260" s="31"/>
      <c r="O260" s="9" t="s">
        <v>117</v>
      </c>
      <c r="P260" s="108">
        <v>5.5</v>
      </c>
      <c r="Q260" s="267" t="s">
        <v>222</v>
      </c>
      <c r="R260" s="128">
        <v>0</v>
      </c>
    </row>
    <row r="261" spans="2:17" ht="12.75">
      <c r="B261" s="57"/>
      <c r="D261" s="22"/>
      <c r="E261" s="22"/>
      <c r="F261" s="307"/>
      <c r="G261" s="69"/>
      <c r="H261" s="69"/>
      <c r="I261" s="69"/>
      <c r="J261" s="9"/>
      <c r="K261" s="91"/>
      <c r="L261" s="221"/>
      <c r="M261" s="124"/>
      <c r="N261" s="31"/>
      <c r="O261" s="9"/>
      <c r="P261" s="108"/>
      <c r="Q261" s="267"/>
    </row>
    <row r="262" spans="1:18" ht="12.75">
      <c r="A262" s="53">
        <v>35429</v>
      </c>
      <c r="B262" s="57">
        <v>410977</v>
      </c>
      <c r="C262" s="322">
        <v>1</v>
      </c>
      <c r="D262" s="22" t="s">
        <v>334</v>
      </c>
      <c r="E262" s="22"/>
      <c r="F262" s="307" t="s">
        <v>335</v>
      </c>
      <c r="G262" s="69">
        <v>13</v>
      </c>
      <c r="H262" s="69">
        <v>79356.1</v>
      </c>
      <c r="I262" s="69">
        <v>48659</v>
      </c>
      <c r="J262" s="9"/>
      <c r="K262" s="91">
        <v>26.109285</v>
      </c>
      <c r="L262" s="216">
        <v>155</v>
      </c>
      <c r="M262" s="69">
        <v>16844700</v>
      </c>
      <c r="N262" s="31"/>
      <c r="O262" s="9" t="s">
        <v>336</v>
      </c>
      <c r="P262" s="108">
        <v>155</v>
      </c>
      <c r="Q262" s="267" t="s">
        <v>335</v>
      </c>
      <c r="R262" s="128">
        <v>0</v>
      </c>
    </row>
    <row r="263" spans="2:17" ht="12.75">
      <c r="B263" s="57"/>
      <c r="D263" s="22"/>
      <c r="E263" s="22"/>
      <c r="F263" s="307"/>
      <c r="G263" s="69"/>
      <c r="H263" s="69"/>
      <c r="I263" s="69"/>
      <c r="J263" s="9"/>
      <c r="K263" s="91"/>
      <c r="L263" s="216"/>
      <c r="M263" s="69"/>
      <c r="N263" s="31"/>
      <c r="O263" s="9"/>
      <c r="P263" s="108"/>
      <c r="Q263" s="267"/>
    </row>
    <row r="264" spans="1:18" ht="12.75">
      <c r="A264" s="53">
        <v>36066</v>
      </c>
      <c r="B264" s="57">
        <v>257174</v>
      </c>
      <c r="C264" s="322">
        <v>1</v>
      </c>
      <c r="D264" s="22" t="s">
        <v>337</v>
      </c>
      <c r="E264" s="22"/>
      <c r="F264" s="307">
        <v>47</v>
      </c>
      <c r="G264" s="69">
        <v>6</v>
      </c>
      <c r="H264" s="69">
        <v>2116.14</v>
      </c>
      <c r="I264" s="69">
        <v>138933</v>
      </c>
      <c r="J264" s="9"/>
      <c r="K264" s="91">
        <v>13.7878125</v>
      </c>
      <c r="L264" s="216">
        <v>1.75</v>
      </c>
      <c r="M264" s="69">
        <v>787875000</v>
      </c>
      <c r="N264" s="31"/>
      <c r="O264" s="9" t="s">
        <v>338</v>
      </c>
      <c r="P264" s="108">
        <v>1.75</v>
      </c>
      <c r="Q264" s="267" t="s">
        <v>152</v>
      </c>
      <c r="R264" s="128">
        <v>0</v>
      </c>
    </row>
    <row r="265" spans="2:17" ht="12.75">
      <c r="B265" s="57"/>
      <c r="D265" s="64"/>
      <c r="E265" s="22"/>
      <c r="F265" s="307"/>
      <c r="G265" s="69"/>
      <c r="H265" s="69"/>
      <c r="I265" s="69"/>
      <c r="J265" s="9"/>
      <c r="K265" s="91"/>
      <c r="L265" s="221"/>
      <c r="M265" s="124"/>
      <c r="N265" s="31"/>
      <c r="O265" s="9" t="s">
        <v>339</v>
      </c>
      <c r="P265" s="108"/>
      <c r="Q265" s="267"/>
    </row>
    <row r="266" spans="1:18" ht="12.75">
      <c r="A266" s="53">
        <v>35263</v>
      </c>
      <c r="B266" s="57">
        <v>415057</v>
      </c>
      <c r="C266" s="322">
        <v>1</v>
      </c>
      <c r="D266" s="22" t="s">
        <v>340</v>
      </c>
      <c r="E266" s="22"/>
      <c r="F266" s="307" t="s">
        <v>113</v>
      </c>
      <c r="G266" s="69">
        <v>2</v>
      </c>
      <c r="H266" s="69">
        <v>1496.5</v>
      </c>
      <c r="I266" s="69">
        <v>2300</v>
      </c>
      <c r="J266" s="9"/>
      <c r="K266" s="91">
        <v>3.038198625</v>
      </c>
      <c r="L266" s="216">
        <v>67.5</v>
      </c>
      <c r="M266" s="69">
        <v>4501035</v>
      </c>
      <c r="N266" s="31"/>
      <c r="O266" s="9" t="s">
        <v>167</v>
      </c>
      <c r="P266" s="108">
        <v>67.5</v>
      </c>
      <c r="Q266" s="267" t="s">
        <v>113</v>
      </c>
      <c r="R266" s="128">
        <v>0</v>
      </c>
    </row>
    <row r="267" spans="2:17" ht="12.75">
      <c r="B267" s="57"/>
      <c r="D267" s="22"/>
      <c r="E267" s="22"/>
      <c r="F267" s="307"/>
      <c r="G267" s="69"/>
      <c r="H267" s="69"/>
      <c r="I267" s="69"/>
      <c r="J267" s="9"/>
      <c r="K267" s="91"/>
      <c r="L267" s="221"/>
      <c r="M267" s="124"/>
      <c r="N267" s="31"/>
      <c r="O267" s="9"/>
      <c r="P267" s="108"/>
      <c r="Q267" s="267"/>
    </row>
    <row r="268" spans="1:18" ht="14.25">
      <c r="A268" s="53">
        <v>35247</v>
      </c>
      <c r="B268" s="57">
        <v>418250</v>
      </c>
      <c r="C268" s="322">
        <v>1</v>
      </c>
      <c r="D268" s="22" t="s">
        <v>341</v>
      </c>
      <c r="E268" s="22"/>
      <c r="F268" s="307" t="s">
        <v>152</v>
      </c>
      <c r="G268" s="152" t="s">
        <v>127</v>
      </c>
      <c r="H268" s="152" t="s">
        <v>127</v>
      </c>
      <c r="I268" s="152" t="s">
        <v>127</v>
      </c>
      <c r="J268" s="9"/>
      <c r="K268" s="215">
        <v>20.18718815</v>
      </c>
      <c r="L268" s="217">
        <v>385</v>
      </c>
      <c r="M268" s="211">
        <v>2260964</v>
      </c>
      <c r="N268" s="31"/>
      <c r="O268" s="9" t="s">
        <v>117</v>
      </c>
      <c r="P268" s="108">
        <v>385</v>
      </c>
      <c r="Q268" s="267" t="s">
        <v>152</v>
      </c>
      <c r="R268" s="128">
        <v>0</v>
      </c>
    </row>
    <row r="269" spans="1:17" ht="12.75">
      <c r="A269" s="53">
        <v>35247</v>
      </c>
      <c r="B269" s="57">
        <v>418272</v>
      </c>
      <c r="D269" s="159" t="s">
        <v>833</v>
      </c>
      <c r="E269" s="22"/>
      <c r="F269" s="307" t="s">
        <v>152</v>
      </c>
      <c r="G269" s="69">
        <v>2</v>
      </c>
      <c r="H269" s="69">
        <v>20750</v>
      </c>
      <c r="I269" s="69">
        <v>7500</v>
      </c>
      <c r="J269" s="9"/>
      <c r="K269" s="333" t="s">
        <v>127</v>
      </c>
      <c r="L269" s="217">
        <v>295</v>
      </c>
      <c r="M269" s="211">
        <v>3892365</v>
      </c>
      <c r="N269" s="31"/>
      <c r="O269" s="9" t="s">
        <v>117</v>
      </c>
      <c r="P269" s="108">
        <v>295</v>
      </c>
      <c r="Q269" s="267" t="s">
        <v>152</v>
      </c>
    </row>
    <row r="270" spans="2:17" ht="12.75">
      <c r="B270" s="57"/>
      <c r="D270" s="22"/>
      <c r="E270" s="22"/>
      <c r="F270" s="307"/>
      <c r="G270" s="69"/>
      <c r="H270" s="69"/>
      <c r="I270" s="69"/>
      <c r="J270" s="9"/>
      <c r="K270" s="91"/>
      <c r="L270" s="221"/>
      <c r="M270" s="124"/>
      <c r="N270" s="31"/>
      <c r="O270" s="9"/>
      <c r="P270" s="108"/>
      <c r="Q270" s="267"/>
    </row>
    <row r="271" spans="1:18" ht="12.75">
      <c r="A271" s="53">
        <v>35628</v>
      </c>
      <c r="B271" s="57">
        <v>57857</v>
      </c>
      <c r="C271" s="322">
        <v>1</v>
      </c>
      <c r="D271" s="22" t="s">
        <v>342</v>
      </c>
      <c r="E271" s="22"/>
      <c r="F271" s="307" t="s">
        <v>116</v>
      </c>
      <c r="G271" s="69">
        <v>30</v>
      </c>
      <c r="H271" s="69">
        <v>658944.97</v>
      </c>
      <c r="I271" s="69">
        <v>680986</v>
      </c>
      <c r="J271" s="9"/>
      <c r="K271" s="91">
        <v>5.6712302</v>
      </c>
      <c r="L271" s="216">
        <v>95</v>
      </c>
      <c r="M271" s="69">
        <v>5969716</v>
      </c>
      <c r="N271" s="31"/>
      <c r="O271" s="9" t="s">
        <v>141</v>
      </c>
      <c r="P271" s="108">
        <v>95</v>
      </c>
      <c r="Q271" s="267" t="s">
        <v>116</v>
      </c>
      <c r="R271" s="128">
        <v>0</v>
      </c>
    </row>
    <row r="272" spans="2:17" ht="12.75">
      <c r="B272" s="57"/>
      <c r="D272" s="22"/>
      <c r="E272" s="22"/>
      <c r="F272" s="307"/>
      <c r="G272" s="69"/>
      <c r="H272" s="69"/>
      <c r="I272" s="69"/>
      <c r="J272" s="9"/>
      <c r="K272" s="91"/>
      <c r="L272" s="221"/>
      <c r="M272" s="124"/>
      <c r="N272" s="31"/>
      <c r="O272" s="9"/>
      <c r="P272" s="108"/>
      <c r="Q272" s="267"/>
    </row>
    <row r="273" spans="1:18" ht="12.75">
      <c r="A273" s="53">
        <v>35415</v>
      </c>
      <c r="B273" s="57">
        <v>425197</v>
      </c>
      <c r="C273" s="322">
        <v>1</v>
      </c>
      <c r="D273" s="22" t="s">
        <v>343</v>
      </c>
      <c r="E273" s="22"/>
      <c r="F273" s="307" t="s">
        <v>113</v>
      </c>
      <c r="G273" s="69">
        <v>156</v>
      </c>
      <c r="H273" s="69">
        <v>248470.33</v>
      </c>
      <c r="I273" s="69">
        <v>362687</v>
      </c>
      <c r="J273" s="9"/>
      <c r="K273" s="91">
        <v>14.15832</v>
      </c>
      <c r="L273" s="216">
        <v>75</v>
      </c>
      <c r="M273" s="69">
        <v>18877760</v>
      </c>
      <c r="N273" s="31"/>
      <c r="O273" s="9" t="s">
        <v>344</v>
      </c>
      <c r="P273" s="108">
        <v>75</v>
      </c>
      <c r="Q273" s="267" t="s">
        <v>113</v>
      </c>
      <c r="R273" s="128">
        <v>0</v>
      </c>
    </row>
    <row r="274" spans="2:17" ht="12.75">
      <c r="B274" s="57"/>
      <c r="D274" s="22"/>
      <c r="E274" s="22"/>
      <c r="F274" s="307"/>
      <c r="G274" s="69"/>
      <c r="H274" s="69"/>
      <c r="I274" s="69"/>
      <c r="J274" s="9"/>
      <c r="K274" s="91"/>
      <c r="L274" s="221"/>
      <c r="M274" s="124"/>
      <c r="N274" s="31"/>
      <c r="O274" s="9"/>
      <c r="P274" s="108"/>
      <c r="Q274" s="267"/>
    </row>
    <row r="275" spans="1:18" ht="12.75">
      <c r="A275" s="53">
        <v>35598</v>
      </c>
      <c r="B275" s="57">
        <v>42949</v>
      </c>
      <c r="C275" s="322">
        <v>1</v>
      </c>
      <c r="D275" s="22" t="s">
        <v>345</v>
      </c>
      <c r="E275" s="22"/>
      <c r="F275" s="307" t="s">
        <v>346</v>
      </c>
      <c r="G275" s="69">
        <v>1</v>
      </c>
      <c r="H275" s="69">
        <v>2895.2</v>
      </c>
      <c r="I275" s="69">
        <v>3290</v>
      </c>
      <c r="J275" s="9"/>
      <c r="K275" s="91">
        <v>7.72823275</v>
      </c>
      <c r="L275" s="216">
        <v>87.5</v>
      </c>
      <c r="M275" s="69">
        <v>8832266</v>
      </c>
      <c r="N275" s="31"/>
      <c r="O275" s="9" t="s">
        <v>117</v>
      </c>
      <c r="P275" s="108">
        <v>87.5</v>
      </c>
      <c r="Q275" s="267" t="s">
        <v>346</v>
      </c>
      <c r="R275" s="128">
        <v>0</v>
      </c>
    </row>
    <row r="276" spans="2:17" ht="14.25">
      <c r="B276" s="57"/>
      <c r="D276" s="22"/>
      <c r="E276" s="22"/>
      <c r="F276" s="307"/>
      <c r="G276" s="152"/>
      <c r="H276" s="152"/>
      <c r="I276" s="152"/>
      <c r="J276" s="9"/>
      <c r="K276" s="91"/>
      <c r="L276" s="216"/>
      <c r="M276" s="69"/>
      <c r="N276" s="31"/>
      <c r="O276" s="9"/>
      <c r="P276" s="108"/>
      <c r="Q276" s="267"/>
    </row>
    <row r="277" spans="1:18" ht="12.75">
      <c r="A277" s="53" t="s">
        <v>347</v>
      </c>
      <c r="B277" s="57">
        <v>157973</v>
      </c>
      <c r="C277" s="322">
        <v>1</v>
      </c>
      <c r="D277" s="22" t="s">
        <v>348</v>
      </c>
      <c r="E277" s="22"/>
      <c r="F277" s="307">
        <v>47</v>
      </c>
      <c r="G277" s="69">
        <v>22</v>
      </c>
      <c r="H277" s="69">
        <v>42917.48</v>
      </c>
      <c r="I277" s="69">
        <v>57950</v>
      </c>
      <c r="J277" s="9"/>
      <c r="K277" s="91">
        <v>17.928557775</v>
      </c>
      <c r="L277" s="216">
        <v>79.5</v>
      </c>
      <c r="M277" s="69">
        <v>22551645</v>
      </c>
      <c r="N277" s="31"/>
      <c r="O277" s="9" t="s">
        <v>184</v>
      </c>
      <c r="P277" s="108">
        <v>79.5</v>
      </c>
      <c r="Q277" s="267" t="s">
        <v>152</v>
      </c>
      <c r="R277" s="128">
        <v>0</v>
      </c>
    </row>
    <row r="278" spans="2:17" ht="12.75">
      <c r="B278" s="57"/>
      <c r="D278" s="22"/>
      <c r="E278" s="22"/>
      <c r="F278" s="307"/>
      <c r="G278" s="69"/>
      <c r="H278" s="73"/>
      <c r="I278" s="73"/>
      <c r="J278" s="9"/>
      <c r="K278" s="91"/>
      <c r="L278" s="223"/>
      <c r="M278" s="124"/>
      <c r="N278" s="31"/>
      <c r="O278" s="9"/>
      <c r="P278" s="108"/>
      <c r="Q278" s="267"/>
    </row>
    <row r="279" spans="1:18" ht="12.75">
      <c r="A279" s="53">
        <v>35158</v>
      </c>
      <c r="B279" s="57">
        <v>448592</v>
      </c>
      <c r="C279" s="322">
        <v>1</v>
      </c>
      <c r="D279" s="22" t="s">
        <v>349</v>
      </c>
      <c r="E279" s="22"/>
      <c r="F279" s="307" t="s">
        <v>215</v>
      </c>
      <c r="G279" s="69">
        <v>18</v>
      </c>
      <c r="H279" s="69">
        <v>162708.96</v>
      </c>
      <c r="I279" s="69">
        <v>163210</v>
      </c>
      <c r="J279" s="9"/>
      <c r="K279" s="91">
        <v>1.5525</v>
      </c>
      <c r="L279" s="216">
        <v>100</v>
      </c>
      <c r="M279" s="69">
        <v>1552500</v>
      </c>
      <c r="N279" s="31"/>
      <c r="O279" s="9" t="s">
        <v>350</v>
      </c>
      <c r="P279" s="108">
        <v>100</v>
      </c>
      <c r="Q279" s="267" t="s">
        <v>215</v>
      </c>
      <c r="R279" s="128">
        <v>0</v>
      </c>
    </row>
    <row r="280" spans="2:17" ht="12.75">
      <c r="B280" s="57"/>
      <c r="D280" s="22"/>
      <c r="E280" s="22"/>
      <c r="F280" s="307"/>
      <c r="G280" s="69"/>
      <c r="H280" s="69"/>
      <c r="I280" s="69"/>
      <c r="J280" s="9"/>
      <c r="K280" s="91"/>
      <c r="L280" s="221"/>
      <c r="M280" s="124"/>
      <c r="N280" s="31"/>
      <c r="O280" s="9"/>
      <c r="P280" s="108"/>
      <c r="Q280" s="267"/>
    </row>
    <row r="281" spans="1:18" ht="12.75">
      <c r="A281" s="53">
        <v>35222</v>
      </c>
      <c r="B281" s="57">
        <v>449302</v>
      </c>
      <c r="C281" s="322">
        <v>1</v>
      </c>
      <c r="D281" s="22" t="s">
        <v>351</v>
      </c>
      <c r="E281" s="22"/>
      <c r="F281" s="307" t="s">
        <v>206</v>
      </c>
      <c r="G281" s="69">
        <v>1</v>
      </c>
      <c r="H281" s="69">
        <v>1166.48</v>
      </c>
      <c r="I281" s="69">
        <v>2083</v>
      </c>
      <c r="J281" s="9"/>
      <c r="K281" s="91">
        <v>3.902472</v>
      </c>
      <c r="L281" s="216">
        <v>58</v>
      </c>
      <c r="M281" s="69">
        <v>6728400</v>
      </c>
      <c r="N281" s="31"/>
      <c r="O281" s="9" t="s">
        <v>259</v>
      </c>
      <c r="P281" s="108">
        <v>58</v>
      </c>
      <c r="Q281" s="267" t="s">
        <v>206</v>
      </c>
      <c r="R281" s="128">
        <v>0</v>
      </c>
    </row>
    <row r="282" spans="2:17" ht="12.75">
      <c r="B282" s="57"/>
      <c r="D282" s="22"/>
      <c r="E282" s="22"/>
      <c r="F282" s="307"/>
      <c r="G282" s="69"/>
      <c r="H282" s="69"/>
      <c r="I282" s="69"/>
      <c r="J282" s="9"/>
      <c r="K282" s="215"/>
      <c r="L282" s="217"/>
      <c r="M282" s="69"/>
      <c r="N282" s="31"/>
      <c r="O282" s="9"/>
      <c r="P282" s="108"/>
      <c r="Q282" s="267"/>
    </row>
    <row r="283" spans="1:18" ht="12.75">
      <c r="A283" s="53">
        <v>35236</v>
      </c>
      <c r="B283" s="57">
        <v>454124</v>
      </c>
      <c r="C283" s="322">
        <v>1</v>
      </c>
      <c r="D283" s="22" t="s">
        <v>352</v>
      </c>
      <c r="E283" s="22"/>
      <c r="F283" s="307" t="s">
        <v>113</v>
      </c>
      <c r="G283" s="69">
        <v>27</v>
      </c>
      <c r="H283" s="69">
        <v>244184.48</v>
      </c>
      <c r="I283" s="69">
        <v>928464</v>
      </c>
      <c r="J283" s="9"/>
      <c r="K283" s="91">
        <v>6.4225557</v>
      </c>
      <c r="L283" s="216">
        <v>27.5</v>
      </c>
      <c r="M283" s="69">
        <v>23354748</v>
      </c>
      <c r="N283" s="31"/>
      <c r="O283" s="9" t="s">
        <v>353</v>
      </c>
      <c r="P283" s="108">
        <v>27.5</v>
      </c>
      <c r="Q283" s="267" t="s">
        <v>113</v>
      </c>
      <c r="R283" s="128">
        <v>0</v>
      </c>
    </row>
    <row r="284" spans="2:17" ht="12.75">
      <c r="B284" s="57"/>
      <c r="D284" s="22"/>
      <c r="E284" s="22"/>
      <c r="F284" s="307"/>
      <c r="G284" s="69"/>
      <c r="H284" s="69"/>
      <c r="I284" s="69"/>
      <c r="J284" s="9"/>
      <c r="K284" s="91"/>
      <c r="L284" s="221"/>
      <c r="M284" s="124"/>
      <c r="N284" s="31"/>
      <c r="O284" s="9"/>
      <c r="P284" s="108"/>
      <c r="Q284" s="267"/>
    </row>
    <row r="285" spans="1:18" ht="12.75">
      <c r="A285" s="53">
        <v>35129</v>
      </c>
      <c r="B285" s="57">
        <v>475545</v>
      </c>
      <c r="C285" s="322">
        <v>1</v>
      </c>
      <c r="D285" s="22" t="s">
        <v>354</v>
      </c>
      <c r="E285" s="22"/>
      <c r="F285" s="307" t="s">
        <v>166</v>
      </c>
      <c r="G285" s="69">
        <v>176</v>
      </c>
      <c r="H285" s="69">
        <v>502244.42</v>
      </c>
      <c r="I285" s="69">
        <v>958812</v>
      </c>
      <c r="J285" s="9"/>
      <c r="K285" s="91">
        <v>18.834953775</v>
      </c>
      <c r="L285" s="216">
        <v>60.5</v>
      </c>
      <c r="M285" s="69">
        <v>31132155</v>
      </c>
      <c r="N285" s="31"/>
      <c r="O285" s="9" t="s">
        <v>355</v>
      </c>
      <c r="P285" s="108">
        <v>60.5</v>
      </c>
      <c r="Q285" s="267" t="s">
        <v>166</v>
      </c>
      <c r="R285" s="128">
        <v>0</v>
      </c>
    </row>
    <row r="286" spans="2:17" ht="12.75">
      <c r="B286" s="57"/>
      <c r="D286" s="22"/>
      <c r="E286" s="22"/>
      <c r="F286" s="307"/>
      <c r="G286" s="69"/>
      <c r="H286" s="69"/>
      <c r="I286" s="69"/>
      <c r="J286" s="9"/>
      <c r="K286" s="215"/>
      <c r="L286" s="217"/>
      <c r="M286" s="69"/>
      <c r="N286" s="31"/>
      <c r="O286" s="9"/>
      <c r="P286" s="108"/>
      <c r="Q286" s="267"/>
    </row>
    <row r="287" spans="1:18" ht="12.75">
      <c r="A287" s="53">
        <v>35682</v>
      </c>
      <c r="B287" s="57">
        <v>135195</v>
      </c>
      <c r="C287" s="322">
        <v>1</v>
      </c>
      <c r="D287" s="22" t="s">
        <v>356</v>
      </c>
      <c r="E287" s="22"/>
      <c r="F287" s="307" t="s">
        <v>113</v>
      </c>
      <c r="G287" s="69">
        <v>67</v>
      </c>
      <c r="H287" s="69">
        <v>424265.05</v>
      </c>
      <c r="I287" s="69">
        <v>166978</v>
      </c>
      <c r="J287" s="9"/>
      <c r="K287" s="91">
        <v>11.21248215</v>
      </c>
      <c r="L287" s="216">
        <v>235</v>
      </c>
      <c r="M287" s="69">
        <v>4771269</v>
      </c>
      <c r="N287" s="31"/>
      <c r="O287" s="9" t="s">
        <v>357</v>
      </c>
      <c r="P287" s="108">
        <v>235</v>
      </c>
      <c r="Q287" s="267" t="s">
        <v>113</v>
      </c>
      <c r="R287" s="128">
        <v>0</v>
      </c>
    </row>
    <row r="288" spans="2:17" ht="12.75">
      <c r="B288" s="57"/>
      <c r="D288" s="22"/>
      <c r="E288" s="22"/>
      <c r="F288" s="307"/>
      <c r="G288" s="69"/>
      <c r="H288" s="69"/>
      <c r="I288" s="69"/>
      <c r="J288" s="9"/>
      <c r="K288" s="91"/>
      <c r="L288" s="221"/>
      <c r="M288" s="124"/>
      <c r="N288" s="31"/>
      <c r="O288" s="9"/>
      <c r="P288" s="108"/>
      <c r="Q288" s="267"/>
    </row>
    <row r="289" spans="1:18" ht="12.75">
      <c r="A289" s="53">
        <v>36003</v>
      </c>
      <c r="B289" s="57">
        <v>489104</v>
      </c>
      <c r="C289" s="322">
        <v>1</v>
      </c>
      <c r="D289" s="22" t="s">
        <v>358</v>
      </c>
      <c r="E289" s="22"/>
      <c r="F289" s="307">
        <v>46</v>
      </c>
      <c r="G289" s="69">
        <v>140</v>
      </c>
      <c r="H289" s="69">
        <v>2260788.94</v>
      </c>
      <c r="I289" s="69">
        <v>593835</v>
      </c>
      <c r="J289" s="9"/>
      <c r="K289" s="91">
        <v>38.6233817</v>
      </c>
      <c r="L289" s="216">
        <v>410</v>
      </c>
      <c r="M289" s="69">
        <v>9420337</v>
      </c>
      <c r="N289" s="31"/>
      <c r="O289" s="9" t="s">
        <v>203</v>
      </c>
      <c r="P289" s="108">
        <v>410</v>
      </c>
      <c r="Q289" s="267" t="s">
        <v>313</v>
      </c>
      <c r="R289" s="128">
        <v>0</v>
      </c>
    </row>
    <row r="290" spans="2:17" ht="12.75">
      <c r="B290" s="57"/>
      <c r="D290" s="22"/>
      <c r="E290" s="22"/>
      <c r="F290" s="307"/>
      <c r="G290" s="69"/>
      <c r="H290" s="69"/>
      <c r="I290" s="69"/>
      <c r="J290" s="9"/>
      <c r="K290" s="91"/>
      <c r="L290" s="221"/>
      <c r="M290" s="124"/>
      <c r="N290" s="31"/>
      <c r="O290" s="9"/>
      <c r="P290" s="108"/>
      <c r="Q290" s="267"/>
    </row>
    <row r="291" spans="1:18" ht="12.75">
      <c r="A291" s="53">
        <v>35216</v>
      </c>
      <c r="B291" s="57">
        <v>452902</v>
      </c>
      <c r="C291" s="322">
        <v>1</v>
      </c>
      <c r="D291" s="22" t="s">
        <v>359</v>
      </c>
      <c r="E291" s="22"/>
      <c r="F291" s="307" t="s">
        <v>360</v>
      </c>
      <c r="G291" s="69">
        <v>219</v>
      </c>
      <c r="H291" s="69">
        <v>6346240.959999999</v>
      </c>
      <c r="I291" s="69">
        <v>1001295</v>
      </c>
      <c r="J291" s="9"/>
      <c r="K291" s="91">
        <v>187.504468725</v>
      </c>
      <c r="L291" s="216">
        <v>717.5</v>
      </c>
      <c r="M291" s="69">
        <v>26133027</v>
      </c>
      <c r="N291" s="31"/>
      <c r="O291" s="9" t="s">
        <v>184</v>
      </c>
      <c r="P291" s="108">
        <v>717.5</v>
      </c>
      <c r="Q291" s="267" t="s">
        <v>360</v>
      </c>
      <c r="R291" s="128">
        <v>0</v>
      </c>
    </row>
    <row r="292" spans="2:17" ht="12.75" customHeight="1">
      <c r="B292" s="57"/>
      <c r="D292" s="64"/>
      <c r="E292" s="64"/>
      <c r="F292" s="307"/>
      <c r="G292" s="69"/>
      <c r="H292" s="69"/>
      <c r="I292" s="69"/>
      <c r="J292" s="9"/>
      <c r="K292" s="93"/>
      <c r="L292" s="221"/>
      <c r="M292" s="124"/>
      <c r="N292" s="31"/>
      <c r="O292" s="9"/>
      <c r="P292" s="108"/>
      <c r="Q292" s="267"/>
    </row>
    <row r="293" spans="1:18" ht="12.75">
      <c r="A293" s="53">
        <v>34991</v>
      </c>
      <c r="B293" s="57">
        <v>453444</v>
      </c>
      <c r="C293" s="322">
        <v>1</v>
      </c>
      <c r="D293" s="22" t="s">
        <v>361</v>
      </c>
      <c r="E293" s="22"/>
      <c r="F293" s="307" t="s">
        <v>116</v>
      </c>
      <c r="G293" s="69">
        <v>17</v>
      </c>
      <c r="H293" s="69">
        <v>34348.62</v>
      </c>
      <c r="I293" s="69">
        <v>64210</v>
      </c>
      <c r="J293" s="9"/>
      <c r="K293" s="91">
        <v>9.37125</v>
      </c>
      <c r="L293" s="216">
        <v>52.5</v>
      </c>
      <c r="M293" s="69">
        <v>17850000</v>
      </c>
      <c r="N293" s="31"/>
      <c r="O293" s="9" t="s">
        <v>184</v>
      </c>
      <c r="P293" s="108">
        <v>52.5</v>
      </c>
      <c r="Q293" s="267" t="s">
        <v>116</v>
      </c>
      <c r="R293" s="128">
        <v>0</v>
      </c>
    </row>
    <row r="294" spans="2:17" ht="12.75">
      <c r="B294" s="57"/>
      <c r="D294" s="22"/>
      <c r="E294" s="22"/>
      <c r="F294" s="307"/>
      <c r="G294" s="69"/>
      <c r="H294" s="69"/>
      <c r="I294" s="69"/>
      <c r="J294" s="9"/>
      <c r="K294" s="91"/>
      <c r="L294" s="221"/>
      <c r="M294" s="124"/>
      <c r="N294" s="31"/>
      <c r="O294" s="9"/>
      <c r="P294" s="108"/>
      <c r="Q294" s="267"/>
    </row>
    <row r="295" spans="1:18" ht="12.75">
      <c r="A295" s="53">
        <v>35479</v>
      </c>
      <c r="B295" s="57">
        <v>462387</v>
      </c>
      <c r="C295" s="322">
        <v>1</v>
      </c>
      <c r="D295" s="22" t="s">
        <v>362</v>
      </c>
      <c r="E295" s="22"/>
      <c r="F295" s="307" t="s">
        <v>113</v>
      </c>
      <c r="G295" s="69">
        <v>322</v>
      </c>
      <c r="H295" s="69">
        <v>1824850.54</v>
      </c>
      <c r="I295" s="69">
        <v>2903562</v>
      </c>
      <c r="J295" s="9"/>
      <c r="K295" s="91">
        <v>15.64905625</v>
      </c>
      <c r="L295" s="216">
        <v>62.5</v>
      </c>
      <c r="M295" s="69">
        <v>25038490</v>
      </c>
      <c r="N295" s="31"/>
      <c r="O295" s="9" t="s">
        <v>363</v>
      </c>
      <c r="P295" s="108">
        <v>62.5</v>
      </c>
      <c r="Q295" s="267" t="s">
        <v>113</v>
      </c>
      <c r="R295" s="128">
        <v>0</v>
      </c>
    </row>
    <row r="296" spans="2:17" ht="12.75">
      <c r="B296" s="57"/>
      <c r="D296" s="22"/>
      <c r="E296" s="22"/>
      <c r="F296" s="307"/>
      <c r="G296" s="69"/>
      <c r="H296" s="73"/>
      <c r="I296" s="73"/>
      <c r="J296" s="9"/>
      <c r="K296" s="91"/>
      <c r="L296" s="223"/>
      <c r="M296" s="124"/>
      <c r="N296" s="31"/>
      <c r="O296" s="9"/>
      <c r="P296" s="108"/>
      <c r="Q296" s="267"/>
    </row>
    <row r="297" spans="1:18" ht="12.75">
      <c r="A297" s="53">
        <v>34877</v>
      </c>
      <c r="B297" s="57">
        <v>462785</v>
      </c>
      <c r="C297" s="322">
        <v>1</v>
      </c>
      <c r="D297" s="22" t="s">
        <v>364</v>
      </c>
      <c r="E297" s="22"/>
      <c r="F297" s="307" t="s">
        <v>140</v>
      </c>
      <c r="G297" s="69">
        <v>1</v>
      </c>
      <c r="H297" s="69">
        <v>1958.8</v>
      </c>
      <c r="I297" s="69">
        <v>4897</v>
      </c>
      <c r="J297" s="9"/>
      <c r="K297" s="91">
        <v>9.17207625</v>
      </c>
      <c r="L297" s="216">
        <v>37.5</v>
      </c>
      <c r="M297" s="69">
        <v>24458870</v>
      </c>
      <c r="N297" s="31"/>
      <c r="O297" s="9" t="s">
        <v>117</v>
      </c>
      <c r="P297" s="108">
        <v>37.5</v>
      </c>
      <c r="Q297" s="267" t="s">
        <v>140</v>
      </c>
      <c r="R297" s="128">
        <v>0</v>
      </c>
    </row>
    <row r="298" spans="2:17" ht="12.75">
      <c r="B298" s="57"/>
      <c r="D298" s="22"/>
      <c r="E298" s="22"/>
      <c r="F298" s="307"/>
      <c r="G298" s="69"/>
      <c r="H298" s="69"/>
      <c r="I298" s="69"/>
      <c r="J298" s="9"/>
      <c r="K298" s="91"/>
      <c r="L298" s="221"/>
      <c r="M298" s="124"/>
      <c r="N298" s="31"/>
      <c r="O298" s="9"/>
      <c r="P298" s="108"/>
      <c r="Q298" s="267"/>
    </row>
    <row r="299" spans="1:18" ht="12.75">
      <c r="A299" s="53">
        <v>35569</v>
      </c>
      <c r="B299" s="57">
        <v>460262</v>
      </c>
      <c r="C299" s="322">
        <v>1</v>
      </c>
      <c r="D299" s="22" t="s">
        <v>365</v>
      </c>
      <c r="E299" s="22"/>
      <c r="F299" s="307" t="s">
        <v>124</v>
      </c>
      <c r="G299" s="69">
        <v>5</v>
      </c>
      <c r="H299" s="69">
        <v>6425</v>
      </c>
      <c r="I299" s="69">
        <v>20000</v>
      </c>
      <c r="J299" s="9"/>
      <c r="K299" s="91">
        <v>0.858975</v>
      </c>
      <c r="L299" s="216">
        <v>32.5</v>
      </c>
      <c r="M299" s="69">
        <v>2643000</v>
      </c>
      <c r="N299" s="31"/>
      <c r="O299" s="9" t="s">
        <v>184</v>
      </c>
      <c r="P299" s="108">
        <v>32.5</v>
      </c>
      <c r="Q299" s="267" t="s">
        <v>124</v>
      </c>
      <c r="R299" s="128">
        <v>0</v>
      </c>
    </row>
    <row r="300" spans="2:17" ht="12.75">
      <c r="B300" s="57"/>
      <c r="D300" s="22"/>
      <c r="E300" s="22"/>
      <c r="F300" s="307"/>
      <c r="G300" s="69"/>
      <c r="H300" s="69"/>
      <c r="I300" s="69"/>
      <c r="J300" s="9"/>
      <c r="K300" s="91"/>
      <c r="L300" s="216"/>
      <c r="M300" s="130"/>
      <c r="N300" s="31"/>
      <c r="O300" s="9"/>
      <c r="P300" s="108"/>
      <c r="Q300" s="267"/>
    </row>
    <row r="301" spans="1:18" ht="12.75">
      <c r="A301" s="53">
        <v>35244</v>
      </c>
      <c r="B301" s="57">
        <v>463045</v>
      </c>
      <c r="C301" s="322">
        <v>1</v>
      </c>
      <c r="D301" s="22" t="s">
        <v>366</v>
      </c>
      <c r="E301" s="22"/>
      <c r="F301" s="307" t="s">
        <v>113</v>
      </c>
      <c r="G301" s="69">
        <v>564</v>
      </c>
      <c r="H301" s="69">
        <v>2418881.23</v>
      </c>
      <c r="I301" s="69">
        <v>3272794</v>
      </c>
      <c r="J301" s="9"/>
      <c r="K301" s="91">
        <v>30.0886755</v>
      </c>
      <c r="L301" s="216">
        <v>95</v>
      </c>
      <c r="M301" s="69">
        <v>31672290</v>
      </c>
      <c r="N301" s="31"/>
      <c r="O301" s="9" t="s">
        <v>203</v>
      </c>
      <c r="P301" s="108">
        <v>95</v>
      </c>
      <c r="Q301" s="267" t="s">
        <v>113</v>
      </c>
      <c r="R301" s="128">
        <v>0</v>
      </c>
    </row>
    <row r="302" spans="2:17" ht="12.75">
      <c r="B302" s="57"/>
      <c r="D302" s="22"/>
      <c r="E302" s="22"/>
      <c r="F302" s="307"/>
      <c r="G302" s="69"/>
      <c r="H302" s="69"/>
      <c r="I302" s="69"/>
      <c r="J302" s="9"/>
      <c r="K302" s="91"/>
      <c r="L302" s="216"/>
      <c r="M302" s="69"/>
      <c r="N302" s="31"/>
      <c r="O302" s="9"/>
      <c r="P302" s="108"/>
      <c r="Q302" s="267"/>
    </row>
    <row r="303" spans="1:18" ht="12.75">
      <c r="A303" s="53">
        <v>35933</v>
      </c>
      <c r="B303" s="57">
        <v>283113</v>
      </c>
      <c r="C303" s="322">
        <v>1</v>
      </c>
      <c r="D303" s="22" t="s">
        <v>367</v>
      </c>
      <c r="E303" s="22"/>
      <c r="F303" s="307">
        <v>77</v>
      </c>
      <c r="G303" s="69">
        <v>29</v>
      </c>
      <c r="H303" s="69">
        <v>235331.51</v>
      </c>
      <c r="I303" s="69">
        <v>49253</v>
      </c>
      <c r="J303" s="9"/>
      <c r="K303" s="91">
        <v>25.52719335</v>
      </c>
      <c r="L303" s="216">
        <v>465</v>
      </c>
      <c r="M303" s="69">
        <v>5489719</v>
      </c>
      <c r="N303" s="31"/>
      <c r="O303" s="9" t="s">
        <v>203</v>
      </c>
      <c r="P303" s="108">
        <v>465</v>
      </c>
      <c r="Q303" s="267" t="s">
        <v>124</v>
      </c>
      <c r="R303" s="128">
        <v>0</v>
      </c>
    </row>
    <row r="304" spans="2:17" ht="12.75">
      <c r="B304" s="57"/>
      <c r="D304" s="22"/>
      <c r="E304" s="22"/>
      <c r="F304" s="307"/>
      <c r="G304" s="69"/>
      <c r="H304" s="69"/>
      <c r="I304" s="69"/>
      <c r="J304" s="9"/>
      <c r="K304" s="91"/>
      <c r="L304" s="221"/>
      <c r="M304" s="124"/>
      <c r="N304" s="31"/>
      <c r="O304" s="9"/>
      <c r="P304" s="108"/>
      <c r="Q304" s="267"/>
    </row>
    <row r="305" spans="1:18" ht="12.75">
      <c r="A305" s="53">
        <v>35976</v>
      </c>
      <c r="B305" s="57">
        <v>292595</v>
      </c>
      <c r="C305" s="322">
        <v>1</v>
      </c>
      <c r="D305" s="22" t="s">
        <v>368</v>
      </c>
      <c r="E305" s="22"/>
      <c r="F305" s="307">
        <v>48</v>
      </c>
      <c r="G305" s="69">
        <v>9</v>
      </c>
      <c r="H305" s="69">
        <v>157646</v>
      </c>
      <c r="I305" s="69">
        <v>150780</v>
      </c>
      <c r="J305" s="9"/>
      <c r="K305" s="91">
        <v>22.61914308</v>
      </c>
      <c r="L305" s="216">
        <v>108</v>
      </c>
      <c r="M305" s="69">
        <v>20943651</v>
      </c>
      <c r="N305" s="31"/>
      <c r="O305" s="9" t="s">
        <v>132</v>
      </c>
      <c r="P305" s="108">
        <v>108</v>
      </c>
      <c r="Q305" s="267" t="s">
        <v>113</v>
      </c>
      <c r="R305" s="128">
        <v>0</v>
      </c>
    </row>
    <row r="306" spans="2:17" ht="12.75">
      <c r="B306" s="57"/>
      <c r="D306" s="22"/>
      <c r="E306" s="22"/>
      <c r="F306" s="307"/>
      <c r="G306" s="69"/>
      <c r="H306" s="69"/>
      <c r="I306" s="69"/>
      <c r="J306" s="9"/>
      <c r="K306" s="91"/>
      <c r="L306" s="216"/>
      <c r="M306" s="69"/>
      <c r="N306" s="31"/>
      <c r="O306" s="9"/>
      <c r="P306" s="108"/>
      <c r="Q306" s="267"/>
    </row>
    <row r="307" spans="1:17" ht="12.75">
      <c r="A307" s="53">
        <v>36028</v>
      </c>
      <c r="B307" s="57">
        <v>413169</v>
      </c>
      <c r="C307" s="322">
        <v>1</v>
      </c>
      <c r="D307" s="22" t="s">
        <v>369</v>
      </c>
      <c r="E307" s="22"/>
      <c r="F307" s="307">
        <v>33</v>
      </c>
      <c r="G307" s="69">
        <v>53</v>
      </c>
      <c r="H307" s="69">
        <v>603929.18</v>
      </c>
      <c r="I307" s="69">
        <v>536016</v>
      </c>
      <c r="J307" s="9"/>
      <c r="K307" s="91">
        <v>5.36068161</v>
      </c>
      <c r="L307" s="216">
        <v>114.5</v>
      </c>
      <c r="M307" s="69">
        <v>4681818</v>
      </c>
      <c r="N307" s="31"/>
      <c r="O307" s="9" t="s">
        <v>117</v>
      </c>
      <c r="P307" s="108"/>
      <c r="Q307" s="267"/>
    </row>
    <row r="308" spans="2:17" ht="12.75">
      <c r="B308" s="57"/>
      <c r="D308" s="64"/>
      <c r="E308" s="22"/>
      <c r="F308" s="307"/>
      <c r="G308" s="69"/>
      <c r="H308" s="69"/>
      <c r="I308" s="69"/>
      <c r="J308" s="9"/>
      <c r="K308" s="91"/>
      <c r="L308" s="221"/>
      <c r="M308" s="124"/>
      <c r="N308" s="31"/>
      <c r="O308" s="9"/>
      <c r="P308" s="108"/>
      <c r="Q308" s="267"/>
    </row>
    <row r="309" spans="1:18" ht="12.75">
      <c r="A309" s="53">
        <v>35003</v>
      </c>
      <c r="B309" s="57">
        <v>452690</v>
      </c>
      <c r="C309" s="322">
        <v>1</v>
      </c>
      <c r="D309" s="22" t="s">
        <v>370</v>
      </c>
      <c r="E309" s="22"/>
      <c r="F309" s="307" t="s">
        <v>206</v>
      </c>
      <c r="G309" s="69">
        <v>42</v>
      </c>
      <c r="H309" s="69">
        <v>165230.25</v>
      </c>
      <c r="I309" s="69">
        <v>26740</v>
      </c>
      <c r="J309" s="9"/>
      <c r="K309" s="91">
        <v>81.588724425</v>
      </c>
      <c r="L309" s="216">
        <v>602.5</v>
      </c>
      <c r="M309" s="69">
        <v>13541697</v>
      </c>
      <c r="N309" s="31"/>
      <c r="O309" s="9" t="s">
        <v>184</v>
      </c>
      <c r="P309" s="108">
        <v>602.5</v>
      </c>
      <c r="Q309" s="267" t="s">
        <v>206</v>
      </c>
      <c r="R309" s="128">
        <v>0</v>
      </c>
    </row>
    <row r="310" spans="2:17" ht="12.75">
      <c r="B310" s="57"/>
      <c r="D310" s="22"/>
      <c r="E310" s="22"/>
      <c r="F310" s="307"/>
      <c r="G310" s="69"/>
      <c r="H310" s="69"/>
      <c r="I310" s="69"/>
      <c r="J310" s="9"/>
      <c r="K310" s="215"/>
      <c r="L310" s="217"/>
      <c r="M310" s="69"/>
      <c r="N310" s="31"/>
      <c r="O310" s="9"/>
      <c r="P310" s="108"/>
      <c r="Q310" s="267"/>
    </row>
    <row r="311" spans="1:18" ht="12.75" customHeight="1">
      <c r="A311" s="53">
        <v>35349</v>
      </c>
      <c r="B311" s="56">
        <v>464156</v>
      </c>
      <c r="C311" s="325">
        <v>1</v>
      </c>
      <c r="D311" s="59" t="s">
        <v>371</v>
      </c>
      <c r="E311" s="59"/>
      <c r="F311" s="307" t="s">
        <v>113</v>
      </c>
      <c r="G311" s="69">
        <v>1536</v>
      </c>
      <c r="H311" s="69">
        <v>6806867.570000001</v>
      </c>
      <c r="I311" s="69">
        <v>4653879</v>
      </c>
      <c r="J311" s="9"/>
      <c r="K311" s="91">
        <v>75.42257016</v>
      </c>
      <c r="L311" s="216">
        <v>168</v>
      </c>
      <c r="M311" s="69">
        <v>44894387</v>
      </c>
      <c r="N311" s="31"/>
      <c r="O311" s="151" t="s">
        <v>372</v>
      </c>
      <c r="P311" s="108">
        <v>168</v>
      </c>
      <c r="Q311" s="267" t="s">
        <v>113</v>
      </c>
      <c r="R311" s="128">
        <v>0</v>
      </c>
    </row>
    <row r="312" spans="2:17" ht="12.75">
      <c r="B312" s="56"/>
      <c r="C312" s="325"/>
      <c r="D312" s="64" t="s">
        <v>373</v>
      </c>
      <c r="E312" s="59"/>
      <c r="F312" s="307"/>
      <c r="G312" s="69"/>
      <c r="H312" s="73"/>
      <c r="I312" s="73"/>
      <c r="J312" s="9"/>
      <c r="K312" s="91"/>
      <c r="L312" s="223"/>
      <c r="M312" s="124"/>
      <c r="N312" s="31"/>
      <c r="O312" s="9"/>
      <c r="P312" s="108"/>
      <c r="Q312" s="267"/>
    </row>
    <row r="313" spans="1:18" ht="12.75">
      <c r="A313" s="53">
        <v>35961</v>
      </c>
      <c r="B313" s="57">
        <v>290179</v>
      </c>
      <c r="C313" s="322">
        <v>1</v>
      </c>
      <c r="D313" s="22" t="s">
        <v>374</v>
      </c>
      <c r="E313" s="22"/>
      <c r="F313" s="307" t="s">
        <v>113</v>
      </c>
      <c r="G313" s="69">
        <v>73</v>
      </c>
      <c r="H313" s="69">
        <v>1874174.56</v>
      </c>
      <c r="I313" s="69">
        <v>850765</v>
      </c>
      <c r="J313" s="9"/>
      <c r="K313" s="91">
        <v>22.24184525</v>
      </c>
      <c r="L313" s="216">
        <v>235</v>
      </c>
      <c r="M313" s="69">
        <v>9464615</v>
      </c>
      <c r="N313" s="31"/>
      <c r="O313" s="9" t="s">
        <v>203</v>
      </c>
      <c r="P313" s="108">
        <v>235</v>
      </c>
      <c r="Q313" s="267" t="s">
        <v>113</v>
      </c>
      <c r="R313" s="128">
        <v>0</v>
      </c>
    </row>
    <row r="314" spans="2:17" ht="12.75">
      <c r="B314" s="57"/>
      <c r="D314" s="22"/>
      <c r="E314" s="22"/>
      <c r="F314" s="307"/>
      <c r="G314" s="69"/>
      <c r="H314" s="69"/>
      <c r="I314" s="69"/>
      <c r="J314" s="9"/>
      <c r="K314" s="91"/>
      <c r="L314" s="216"/>
      <c r="M314" s="69"/>
      <c r="N314" s="31"/>
      <c r="O314" s="9"/>
      <c r="P314" s="108"/>
      <c r="Q314" s="267"/>
    </row>
    <row r="315" spans="1:18" ht="12.75">
      <c r="A315" s="53">
        <v>35948</v>
      </c>
      <c r="B315" s="57">
        <v>278379</v>
      </c>
      <c r="C315" s="322">
        <v>1</v>
      </c>
      <c r="D315" s="22" t="s">
        <v>375</v>
      </c>
      <c r="E315" s="22"/>
      <c r="F315" s="307">
        <v>21</v>
      </c>
      <c r="G315" s="69">
        <v>7</v>
      </c>
      <c r="H315" s="69">
        <v>174195.83</v>
      </c>
      <c r="I315" s="69">
        <v>276202</v>
      </c>
      <c r="J315" s="9"/>
      <c r="K315" s="91">
        <v>12.94862855</v>
      </c>
      <c r="L315" s="216">
        <v>65</v>
      </c>
      <c r="M315" s="69">
        <v>19920967</v>
      </c>
      <c r="N315" s="31"/>
      <c r="O315" s="9" t="s">
        <v>122</v>
      </c>
      <c r="P315" s="108">
        <v>65</v>
      </c>
      <c r="Q315" s="267" t="s">
        <v>178</v>
      </c>
      <c r="R315" s="128">
        <v>0</v>
      </c>
    </row>
    <row r="316" spans="2:17" ht="12.75">
      <c r="B316" s="56"/>
      <c r="C316" s="325"/>
      <c r="D316" s="64"/>
      <c r="E316" s="59"/>
      <c r="F316" s="307"/>
      <c r="G316" s="69"/>
      <c r="H316" s="73"/>
      <c r="I316" s="73"/>
      <c r="J316" s="9"/>
      <c r="K316" s="91"/>
      <c r="L316" s="223"/>
      <c r="M316" s="124"/>
      <c r="N316" s="31"/>
      <c r="O316" s="9"/>
      <c r="P316" s="108"/>
      <c r="Q316" s="267"/>
    </row>
    <row r="317" spans="1:18" ht="12.75">
      <c r="A317" s="53">
        <v>35369</v>
      </c>
      <c r="B317" s="57">
        <v>471101</v>
      </c>
      <c r="C317" s="322">
        <v>1</v>
      </c>
      <c r="D317" s="22" t="s">
        <v>376</v>
      </c>
      <c r="E317" s="22"/>
      <c r="F317" s="307" t="s">
        <v>113</v>
      </c>
      <c r="G317" s="69">
        <v>19</v>
      </c>
      <c r="H317" s="69">
        <v>147994.04</v>
      </c>
      <c r="I317" s="69">
        <v>436656</v>
      </c>
      <c r="J317" s="9"/>
      <c r="K317" s="91">
        <v>3.1152959475</v>
      </c>
      <c r="L317" s="216">
        <v>35.25</v>
      </c>
      <c r="M317" s="69">
        <v>8837719</v>
      </c>
      <c r="N317" s="31"/>
      <c r="O317" s="9" t="s">
        <v>167</v>
      </c>
      <c r="P317" s="108">
        <v>35.25</v>
      </c>
      <c r="Q317" s="267" t="s">
        <v>113</v>
      </c>
      <c r="R317" s="128">
        <v>0</v>
      </c>
    </row>
    <row r="318" spans="2:17" ht="12.75">
      <c r="B318" s="56"/>
      <c r="C318" s="325"/>
      <c r="D318" s="64"/>
      <c r="E318" s="59"/>
      <c r="F318" s="307"/>
      <c r="G318" s="69"/>
      <c r="H318" s="73"/>
      <c r="I318" s="73"/>
      <c r="J318" s="9"/>
      <c r="K318" s="91"/>
      <c r="L318" s="223"/>
      <c r="M318" s="124"/>
      <c r="N318" s="31"/>
      <c r="O318" s="9"/>
      <c r="P318" s="108"/>
      <c r="Q318" s="267"/>
    </row>
    <row r="319" spans="1:18" ht="12.75">
      <c r="A319" s="53">
        <v>34912</v>
      </c>
      <c r="B319" s="57">
        <v>472665</v>
      </c>
      <c r="C319" s="322">
        <v>1</v>
      </c>
      <c r="D319" s="22" t="s">
        <v>377</v>
      </c>
      <c r="E319" s="22"/>
      <c r="F319" s="307" t="s">
        <v>152</v>
      </c>
      <c r="G319" s="69">
        <v>17</v>
      </c>
      <c r="H319" s="69">
        <v>40388.61</v>
      </c>
      <c r="I319" s="69">
        <v>14946</v>
      </c>
      <c r="J319" s="9"/>
      <c r="K319" s="91">
        <v>19.5440892</v>
      </c>
      <c r="L319" s="216">
        <v>265</v>
      </c>
      <c r="M319" s="69">
        <v>7375128</v>
      </c>
      <c r="N319" s="31"/>
      <c r="O319" s="9" t="s">
        <v>179</v>
      </c>
      <c r="P319" s="108">
        <v>265</v>
      </c>
      <c r="Q319" s="267" t="s">
        <v>152</v>
      </c>
      <c r="R319" s="128">
        <v>0</v>
      </c>
    </row>
    <row r="320" spans="2:17" ht="12.75">
      <c r="B320" s="57"/>
      <c r="D320" s="22"/>
      <c r="E320" s="22"/>
      <c r="F320" s="307"/>
      <c r="G320" s="69"/>
      <c r="H320" s="69"/>
      <c r="I320" s="69"/>
      <c r="J320" s="9"/>
      <c r="K320" s="91"/>
      <c r="L320" s="221"/>
      <c r="M320" s="124"/>
      <c r="N320" s="31"/>
      <c r="O320" s="9"/>
      <c r="P320" s="108"/>
      <c r="Q320" s="267"/>
    </row>
    <row r="321" spans="1:18" ht="12.75">
      <c r="A321" s="53">
        <v>35457</v>
      </c>
      <c r="B321" s="57">
        <v>477314</v>
      </c>
      <c r="C321" s="322">
        <v>1</v>
      </c>
      <c r="D321" s="22" t="s">
        <v>378</v>
      </c>
      <c r="E321" s="22"/>
      <c r="F321" s="307" t="s">
        <v>186</v>
      </c>
      <c r="G321" s="69">
        <v>8</v>
      </c>
      <c r="H321" s="69">
        <v>4820.91</v>
      </c>
      <c r="I321" s="69">
        <v>279727</v>
      </c>
      <c r="J321" s="9"/>
      <c r="K321" s="91">
        <v>2.81066666</v>
      </c>
      <c r="L321" s="216">
        <v>2</v>
      </c>
      <c r="M321" s="69">
        <v>140533333</v>
      </c>
      <c r="N321" s="31"/>
      <c r="O321" s="9" t="s">
        <v>379</v>
      </c>
      <c r="P321" s="108">
        <v>2</v>
      </c>
      <c r="Q321" s="267" t="s">
        <v>186</v>
      </c>
      <c r="R321" s="128">
        <v>0</v>
      </c>
    </row>
    <row r="322" spans="2:17" ht="12.75">
      <c r="B322" s="57"/>
      <c r="D322" s="22"/>
      <c r="E322" s="22"/>
      <c r="F322" s="307"/>
      <c r="G322" s="69"/>
      <c r="H322" s="69"/>
      <c r="I322" s="69"/>
      <c r="J322" s="9"/>
      <c r="K322" s="91"/>
      <c r="L322" s="221"/>
      <c r="M322" s="124"/>
      <c r="N322" s="31"/>
      <c r="O322" s="9"/>
      <c r="P322" s="108"/>
      <c r="Q322" s="267"/>
    </row>
    <row r="323" spans="1:18" ht="12.75">
      <c r="A323" s="53">
        <v>34978</v>
      </c>
      <c r="B323" s="56">
        <v>478351</v>
      </c>
      <c r="C323" s="325">
        <v>1</v>
      </c>
      <c r="D323" s="59" t="s">
        <v>380</v>
      </c>
      <c r="E323" s="59"/>
      <c r="F323" s="307">
        <v>48</v>
      </c>
      <c r="G323" s="69">
        <v>6</v>
      </c>
      <c r="H323" s="69">
        <v>9678.4</v>
      </c>
      <c r="I323" s="69">
        <v>23611</v>
      </c>
      <c r="J323" s="9"/>
      <c r="K323" s="91">
        <v>8.759461855</v>
      </c>
      <c r="L323" s="216">
        <v>41.5</v>
      </c>
      <c r="M323" s="69">
        <v>21107137</v>
      </c>
      <c r="N323" s="31"/>
      <c r="O323" s="9" t="s">
        <v>254</v>
      </c>
      <c r="P323" s="108">
        <v>41.5</v>
      </c>
      <c r="Q323" s="267" t="s">
        <v>113</v>
      </c>
      <c r="R323" s="128">
        <v>0</v>
      </c>
    </row>
    <row r="324" spans="2:17" ht="12.75">
      <c r="B324" s="57"/>
      <c r="D324" s="64" t="s">
        <v>381</v>
      </c>
      <c r="E324" s="22"/>
      <c r="F324" s="307"/>
      <c r="G324" s="69"/>
      <c r="H324" s="69"/>
      <c r="I324" s="69"/>
      <c r="J324" s="9"/>
      <c r="K324" s="91"/>
      <c r="L324" s="221"/>
      <c r="M324" s="124"/>
      <c r="N324" s="31"/>
      <c r="O324" s="9"/>
      <c r="P324" s="108"/>
      <c r="Q324" s="267"/>
    </row>
    <row r="325" spans="1:18" ht="12.75">
      <c r="A325" s="53">
        <v>35093</v>
      </c>
      <c r="B325" s="57">
        <v>794176</v>
      </c>
      <c r="C325" s="322">
        <v>1</v>
      </c>
      <c r="D325" s="22" t="s">
        <v>382</v>
      </c>
      <c r="E325" s="22"/>
      <c r="F325" s="307">
        <v>43</v>
      </c>
      <c r="G325" s="69">
        <v>2</v>
      </c>
      <c r="H325" s="69">
        <v>4328.8</v>
      </c>
      <c r="I325" s="69">
        <v>30192</v>
      </c>
      <c r="J325" s="9"/>
      <c r="K325" s="91">
        <v>3.9499998</v>
      </c>
      <c r="L325" s="216">
        <v>20</v>
      </c>
      <c r="M325" s="69">
        <v>19749999</v>
      </c>
      <c r="N325" s="31"/>
      <c r="O325" s="9" t="s">
        <v>383</v>
      </c>
      <c r="P325" s="108">
        <v>20</v>
      </c>
      <c r="Q325" s="267" t="s">
        <v>116</v>
      </c>
      <c r="R325" s="128">
        <v>0</v>
      </c>
    </row>
    <row r="326" spans="2:17" ht="12.75">
      <c r="B326" s="57"/>
      <c r="D326" s="64" t="s">
        <v>384</v>
      </c>
      <c r="E326" s="22"/>
      <c r="F326" s="307"/>
      <c r="G326" s="69"/>
      <c r="H326" s="69"/>
      <c r="I326" s="69"/>
      <c r="J326" s="9"/>
      <c r="K326" s="91"/>
      <c r="L326" s="221"/>
      <c r="M326" s="124"/>
      <c r="N326" s="31"/>
      <c r="O326" s="9"/>
      <c r="P326" s="108"/>
      <c r="Q326" s="267"/>
    </row>
    <row r="327" spans="1:18" ht="12.75">
      <c r="A327" s="53">
        <v>35198</v>
      </c>
      <c r="B327" s="57">
        <v>479376</v>
      </c>
      <c r="C327" s="322">
        <v>1</v>
      </c>
      <c r="D327" s="22" t="s">
        <v>385</v>
      </c>
      <c r="E327" s="22"/>
      <c r="F327" s="307" t="s">
        <v>116</v>
      </c>
      <c r="G327" s="69">
        <v>114</v>
      </c>
      <c r="H327" s="69">
        <v>406787.91</v>
      </c>
      <c r="I327" s="69">
        <v>34056195</v>
      </c>
      <c r="J327" s="9"/>
      <c r="K327" s="91">
        <v>6.79009491</v>
      </c>
      <c r="L327" s="216">
        <v>1.5</v>
      </c>
      <c r="M327" s="69">
        <v>452672994</v>
      </c>
      <c r="N327" s="31"/>
      <c r="O327" s="9" t="s">
        <v>386</v>
      </c>
      <c r="P327" s="108">
        <v>1.5</v>
      </c>
      <c r="Q327" s="267" t="s">
        <v>116</v>
      </c>
      <c r="R327" s="128">
        <v>0</v>
      </c>
    </row>
    <row r="328" spans="2:17" ht="12.75">
      <c r="B328" s="57"/>
      <c r="D328" s="22"/>
      <c r="E328" s="22"/>
      <c r="F328" s="307"/>
      <c r="G328" s="69"/>
      <c r="H328" s="69"/>
      <c r="I328" s="69"/>
      <c r="J328" s="9"/>
      <c r="K328" s="91"/>
      <c r="L328" s="221"/>
      <c r="M328" s="124"/>
      <c r="N328" s="31"/>
      <c r="O328" s="9"/>
      <c r="P328" s="108"/>
      <c r="Q328" s="267"/>
    </row>
    <row r="329" spans="1:18" ht="14.25">
      <c r="A329" s="53">
        <v>35398</v>
      </c>
      <c r="B329" s="57">
        <v>490526</v>
      </c>
      <c r="C329" s="322">
        <v>1</v>
      </c>
      <c r="D329" s="22" t="s">
        <v>387</v>
      </c>
      <c r="E329" s="22"/>
      <c r="F329" s="307" t="s">
        <v>162</v>
      </c>
      <c r="G329" s="152" t="s">
        <v>127</v>
      </c>
      <c r="H329" s="152" t="s">
        <v>127</v>
      </c>
      <c r="I329" s="152" t="s">
        <v>127</v>
      </c>
      <c r="J329" s="9"/>
      <c r="K329" s="91">
        <v>3.5075</v>
      </c>
      <c r="L329" s="216">
        <v>30.5</v>
      </c>
      <c r="M329" s="69">
        <v>11500000</v>
      </c>
      <c r="N329" s="31"/>
      <c r="O329" s="9" t="s">
        <v>117</v>
      </c>
      <c r="P329" s="108">
        <v>30.5</v>
      </c>
      <c r="Q329" s="267" t="s">
        <v>162</v>
      </c>
      <c r="R329" s="128">
        <v>0</v>
      </c>
    </row>
    <row r="330" spans="2:17" ht="12.75">
      <c r="B330" s="57"/>
      <c r="D330" s="22"/>
      <c r="E330" s="22"/>
      <c r="F330" s="307"/>
      <c r="G330" s="69"/>
      <c r="H330" s="69"/>
      <c r="I330" s="69"/>
      <c r="J330" s="9"/>
      <c r="K330" s="91"/>
      <c r="L330" s="221"/>
      <c r="M330" s="124"/>
      <c r="N330" s="31"/>
      <c r="O330" s="151"/>
      <c r="P330" s="108"/>
      <c r="Q330" s="267"/>
    </row>
    <row r="331" spans="1:18" ht="12.75" customHeight="1">
      <c r="A331" s="53">
        <v>35689</v>
      </c>
      <c r="B331" s="56">
        <v>151351</v>
      </c>
      <c r="C331" s="325">
        <v>1</v>
      </c>
      <c r="D331" s="59" t="s">
        <v>388</v>
      </c>
      <c r="E331" s="59"/>
      <c r="F331" s="307" t="s">
        <v>113</v>
      </c>
      <c r="G331" s="69">
        <v>9</v>
      </c>
      <c r="H331" s="69">
        <v>4082.2</v>
      </c>
      <c r="I331" s="69">
        <v>26668</v>
      </c>
      <c r="J331" s="9"/>
      <c r="K331" s="215">
        <v>2.389428425</v>
      </c>
      <c r="L331" s="217">
        <v>17.5</v>
      </c>
      <c r="M331" s="211">
        <v>11225391</v>
      </c>
      <c r="N331" s="31"/>
      <c r="O331" s="9" t="s">
        <v>389</v>
      </c>
      <c r="P331" s="108">
        <v>17.5</v>
      </c>
      <c r="Q331" s="267" t="s">
        <v>113</v>
      </c>
      <c r="R331" s="128">
        <v>0</v>
      </c>
    </row>
    <row r="332" spans="1:17" ht="12.75" customHeight="1">
      <c r="A332" s="53">
        <v>35689</v>
      </c>
      <c r="B332" s="57">
        <v>151362</v>
      </c>
      <c r="D332" s="64" t="s">
        <v>189</v>
      </c>
      <c r="E332" s="64"/>
      <c r="F332" s="307" t="s">
        <v>113</v>
      </c>
      <c r="G332" s="69">
        <v>5</v>
      </c>
      <c r="H332" s="69">
        <v>3800</v>
      </c>
      <c r="I332" s="69">
        <v>62500</v>
      </c>
      <c r="J332" s="9"/>
      <c r="K332" s="211" t="s">
        <v>127</v>
      </c>
      <c r="L332" s="217">
        <v>5.5</v>
      </c>
      <c r="M332" s="211">
        <v>7727000</v>
      </c>
      <c r="N332" s="31"/>
      <c r="O332" s="9" t="s">
        <v>389</v>
      </c>
      <c r="P332" s="108">
        <v>5.5</v>
      </c>
      <c r="Q332" s="267" t="s">
        <v>113</v>
      </c>
    </row>
    <row r="333" spans="2:17" ht="12.75" customHeight="1">
      <c r="B333" s="57"/>
      <c r="D333" s="64"/>
      <c r="E333" s="64"/>
      <c r="F333" s="307"/>
      <c r="G333" s="152"/>
      <c r="H333" s="152"/>
      <c r="I333" s="152"/>
      <c r="J333" s="9"/>
      <c r="K333" s="93"/>
      <c r="L333" s="221"/>
      <c r="M333" s="124"/>
      <c r="N333" s="31"/>
      <c r="O333" s="9"/>
      <c r="P333" s="108"/>
      <c r="Q333" s="270"/>
    </row>
    <row r="334" spans="1:18" ht="12.75">
      <c r="A334" s="53">
        <v>35634</v>
      </c>
      <c r="B334" s="57">
        <v>51967</v>
      </c>
      <c r="C334" s="322">
        <v>1</v>
      </c>
      <c r="D334" s="22" t="s">
        <v>390</v>
      </c>
      <c r="E334" s="22"/>
      <c r="F334" s="307" t="s">
        <v>140</v>
      </c>
      <c r="G334" s="69">
        <v>6</v>
      </c>
      <c r="H334" s="69">
        <v>37798</v>
      </c>
      <c r="I334" s="69">
        <v>27100</v>
      </c>
      <c r="J334" s="9"/>
      <c r="K334" s="91">
        <v>13.4171875</v>
      </c>
      <c r="L334" s="216">
        <v>138.5</v>
      </c>
      <c r="M334" s="69">
        <v>9687500</v>
      </c>
      <c r="N334" s="31"/>
      <c r="O334" s="9" t="s">
        <v>132</v>
      </c>
      <c r="P334" s="108">
        <v>138.5</v>
      </c>
      <c r="Q334" s="267" t="s">
        <v>140</v>
      </c>
      <c r="R334" s="128">
        <v>0</v>
      </c>
    </row>
    <row r="335" spans="2:17" ht="12.75">
      <c r="B335" s="57"/>
      <c r="D335" s="22"/>
      <c r="E335" s="22"/>
      <c r="F335" s="307"/>
      <c r="G335" s="69"/>
      <c r="H335" s="69"/>
      <c r="I335" s="69"/>
      <c r="J335" s="9"/>
      <c r="K335" s="91"/>
      <c r="L335" s="221"/>
      <c r="M335" s="124"/>
      <c r="N335" s="31"/>
      <c r="O335" s="151"/>
      <c r="P335" s="108"/>
      <c r="Q335" s="267"/>
    </row>
    <row r="336" spans="1:18" ht="12.75">
      <c r="A336" s="53">
        <v>36068</v>
      </c>
      <c r="B336" s="57">
        <v>435293</v>
      </c>
      <c r="C336" s="322">
        <v>1</v>
      </c>
      <c r="D336" s="22" t="s">
        <v>391</v>
      </c>
      <c r="E336" s="22"/>
      <c r="F336" s="307">
        <v>26</v>
      </c>
      <c r="G336" s="69">
        <v>8</v>
      </c>
      <c r="H336" s="69">
        <v>11247.86</v>
      </c>
      <c r="I336" s="69">
        <v>23126</v>
      </c>
      <c r="J336" s="9"/>
      <c r="K336" s="91">
        <v>40.0405645</v>
      </c>
      <c r="L336" s="216">
        <v>50</v>
      </c>
      <c r="M336" s="69">
        <v>80081129</v>
      </c>
      <c r="N336" s="31"/>
      <c r="O336" s="9" t="s">
        <v>117</v>
      </c>
      <c r="P336" s="108">
        <v>50</v>
      </c>
      <c r="Q336" s="267" t="s">
        <v>183</v>
      </c>
      <c r="R336" s="128">
        <v>0</v>
      </c>
    </row>
    <row r="337" spans="2:17" ht="12.75">
      <c r="B337" s="57"/>
      <c r="D337" s="22"/>
      <c r="E337" s="22"/>
      <c r="F337" s="307"/>
      <c r="G337" s="69"/>
      <c r="H337" s="69"/>
      <c r="I337" s="69"/>
      <c r="J337" s="9"/>
      <c r="K337" s="91"/>
      <c r="L337" s="221"/>
      <c r="M337" s="124"/>
      <c r="N337" s="31"/>
      <c r="O337" s="151"/>
      <c r="P337" s="108"/>
      <c r="Q337" s="267"/>
    </row>
    <row r="338" spans="1:18" ht="12.75">
      <c r="A338" s="53">
        <v>35544</v>
      </c>
      <c r="B338" s="57">
        <v>501008</v>
      </c>
      <c r="C338" s="322">
        <v>1</v>
      </c>
      <c r="D338" s="22" t="s">
        <v>392</v>
      </c>
      <c r="E338" s="22"/>
      <c r="F338" s="307" t="s">
        <v>140</v>
      </c>
      <c r="G338" s="69">
        <v>90</v>
      </c>
      <c r="H338" s="69">
        <v>1809255.2</v>
      </c>
      <c r="I338" s="69">
        <v>1713032</v>
      </c>
      <c r="J338" s="9"/>
      <c r="K338" s="91">
        <v>6.7860534</v>
      </c>
      <c r="L338" s="216">
        <v>115</v>
      </c>
      <c r="M338" s="69">
        <v>5900916</v>
      </c>
      <c r="N338" s="31"/>
      <c r="O338" s="9" t="s">
        <v>393</v>
      </c>
      <c r="P338" s="108">
        <v>115</v>
      </c>
      <c r="Q338" s="267" t="s">
        <v>140</v>
      </c>
      <c r="R338" s="128">
        <v>0</v>
      </c>
    </row>
    <row r="339" spans="2:17" ht="12.75">
      <c r="B339" s="57"/>
      <c r="D339" s="22"/>
      <c r="E339" s="22"/>
      <c r="F339" s="307"/>
      <c r="G339" s="69"/>
      <c r="H339" s="69"/>
      <c r="I339" s="69"/>
      <c r="J339" s="9"/>
      <c r="K339" s="91"/>
      <c r="L339" s="221"/>
      <c r="M339" s="124"/>
      <c r="N339" s="31"/>
      <c r="O339" s="9"/>
      <c r="P339" s="108"/>
      <c r="Q339" s="267"/>
    </row>
    <row r="340" spans="1:18" ht="12.75">
      <c r="A340" s="53">
        <v>35655</v>
      </c>
      <c r="B340" s="57">
        <v>133984</v>
      </c>
      <c r="C340" s="322">
        <v>1</v>
      </c>
      <c r="D340" s="22" t="s">
        <v>394</v>
      </c>
      <c r="E340" s="22"/>
      <c r="F340" s="307" t="s">
        <v>116</v>
      </c>
      <c r="G340" s="69">
        <v>30</v>
      </c>
      <c r="H340" s="69">
        <v>115985.26</v>
      </c>
      <c r="I340" s="69">
        <v>55857</v>
      </c>
      <c r="J340" s="9"/>
      <c r="K340" s="91">
        <v>9.1377766</v>
      </c>
      <c r="L340" s="216">
        <v>205</v>
      </c>
      <c r="M340" s="69">
        <v>4457452</v>
      </c>
      <c r="N340" s="31"/>
      <c r="O340" s="9" t="s">
        <v>141</v>
      </c>
      <c r="P340" s="108">
        <v>205</v>
      </c>
      <c r="Q340" s="267" t="s">
        <v>116</v>
      </c>
      <c r="R340" s="128">
        <v>0</v>
      </c>
    </row>
    <row r="341" spans="2:17" ht="12.75">
      <c r="B341" s="57"/>
      <c r="D341" s="22"/>
      <c r="E341" s="22"/>
      <c r="F341" s="307"/>
      <c r="G341" s="69"/>
      <c r="H341" s="69"/>
      <c r="I341" s="69"/>
      <c r="J341" s="9"/>
      <c r="K341" s="91"/>
      <c r="L341" s="223"/>
      <c r="M341" s="124"/>
      <c r="N341" s="31"/>
      <c r="O341" s="9"/>
      <c r="P341" s="108"/>
      <c r="Q341" s="267"/>
    </row>
    <row r="342" spans="1:18" ht="12.75">
      <c r="A342" s="53">
        <v>34968</v>
      </c>
      <c r="B342" s="57">
        <v>505635</v>
      </c>
      <c r="C342" s="322">
        <v>1</v>
      </c>
      <c r="D342" s="22" t="s">
        <v>395</v>
      </c>
      <c r="E342" s="22"/>
      <c r="F342" s="307" t="s">
        <v>396</v>
      </c>
      <c r="G342" s="69">
        <v>8</v>
      </c>
      <c r="H342" s="69">
        <v>43869.6</v>
      </c>
      <c r="I342" s="69">
        <v>11820</v>
      </c>
      <c r="J342" s="9"/>
      <c r="K342" s="91">
        <v>26.1194988</v>
      </c>
      <c r="L342" s="216">
        <v>370</v>
      </c>
      <c r="M342" s="69">
        <v>7059324</v>
      </c>
      <c r="N342" s="31"/>
      <c r="O342" s="9" t="s">
        <v>117</v>
      </c>
      <c r="P342" s="108">
        <v>370</v>
      </c>
      <c r="Q342" s="267" t="s">
        <v>396</v>
      </c>
      <c r="R342" s="128">
        <v>0</v>
      </c>
    </row>
    <row r="343" spans="2:17" ht="12.75">
      <c r="B343" s="57"/>
      <c r="D343" s="22"/>
      <c r="E343" s="22"/>
      <c r="F343" s="307"/>
      <c r="G343" s="69"/>
      <c r="H343" s="73"/>
      <c r="I343" s="73"/>
      <c r="J343" s="9"/>
      <c r="K343" s="91"/>
      <c r="L343" s="223"/>
      <c r="M343" s="124"/>
      <c r="N343" s="31"/>
      <c r="O343" s="9"/>
      <c r="P343" s="108"/>
      <c r="Q343" s="267"/>
    </row>
    <row r="344" spans="1:18" ht="12.75">
      <c r="A344" s="53">
        <v>34956</v>
      </c>
      <c r="B344" s="57">
        <v>507824</v>
      </c>
      <c r="C344" s="322">
        <v>1</v>
      </c>
      <c r="D344" s="22" t="s">
        <v>397</v>
      </c>
      <c r="E344" s="22"/>
      <c r="F344" s="307" t="s">
        <v>398</v>
      </c>
      <c r="G344" s="69">
        <v>2</v>
      </c>
      <c r="H344" s="69">
        <v>20710</v>
      </c>
      <c r="I344" s="69">
        <v>520</v>
      </c>
      <c r="J344" s="9"/>
      <c r="K344" s="91">
        <v>79.3494125</v>
      </c>
      <c r="L344" s="69">
        <v>4250</v>
      </c>
      <c r="M344" s="69">
        <v>1867045</v>
      </c>
      <c r="N344" s="31"/>
      <c r="O344" s="9" t="s">
        <v>117</v>
      </c>
      <c r="P344" s="108">
        <v>4250</v>
      </c>
      <c r="Q344" s="267" t="s">
        <v>398</v>
      </c>
      <c r="R344" s="128">
        <v>0</v>
      </c>
    </row>
    <row r="345" spans="2:17" ht="12.75">
      <c r="B345" s="57"/>
      <c r="D345" s="22"/>
      <c r="E345" s="22"/>
      <c r="F345" s="307"/>
      <c r="G345" s="69"/>
      <c r="H345" s="73"/>
      <c r="I345" s="73"/>
      <c r="J345" s="9"/>
      <c r="K345" s="91"/>
      <c r="L345" s="223"/>
      <c r="M345" s="124"/>
      <c r="N345" s="31"/>
      <c r="O345" s="9"/>
      <c r="P345" s="108"/>
      <c r="Q345" s="267"/>
    </row>
    <row r="346" spans="1:18" ht="12.75">
      <c r="A346" s="53">
        <v>35653</v>
      </c>
      <c r="B346" s="57">
        <v>529992</v>
      </c>
      <c r="C346" s="322">
        <v>1</v>
      </c>
      <c r="D346" s="22" t="s">
        <v>399</v>
      </c>
      <c r="E346" s="22"/>
      <c r="F346" s="307" t="s">
        <v>162</v>
      </c>
      <c r="G346" s="69">
        <v>2</v>
      </c>
      <c r="H346" s="69">
        <v>3105</v>
      </c>
      <c r="I346" s="69">
        <v>21750</v>
      </c>
      <c r="J346" s="9"/>
      <c r="K346" s="91">
        <v>1.720728275</v>
      </c>
      <c r="L346" s="216">
        <v>17.5</v>
      </c>
      <c r="M346" s="69">
        <v>9832733</v>
      </c>
      <c r="N346" s="31"/>
      <c r="O346" s="9" t="s">
        <v>400</v>
      </c>
      <c r="P346" s="108">
        <v>17.5</v>
      </c>
      <c r="Q346" s="267" t="s">
        <v>162</v>
      </c>
      <c r="R346" s="128">
        <v>0</v>
      </c>
    </row>
    <row r="347" spans="2:17" ht="12.75">
      <c r="B347" s="57"/>
      <c r="D347" s="22"/>
      <c r="E347" s="22"/>
      <c r="F347" s="307"/>
      <c r="G347" s="69"/>
      <c r="H347" s="69"/>
      <c r="I347" s="69"/>
      <c r="J347" s="9"/>
      <c r="K347" s="91"/>
      <c r="L347" s="216"/>
      <c r="M347" s="69"/>
      <c r="N347" s="31"/>
      <c r="O347" s="9"/>
      <c r="P347" s="108"/>
      <c r="Q347" s="267"/>
    </row>
    <row r="348" spans="1:18" ht="12.75">
      <c r="A348" s="53">
        <v>36117</v>
      </c>
      <c r="B348" s="57">
        <v>301521</v>
      </c>
      <c r="C348" s="322">
        <v>1</v>
      </c>
      <c r="D348" s="22" t="s">
        <v>401</v>
      </c>
      <c r="E348" s="22"/>
      <c r="F348" s="307">
        <v>33</v>
      </c>
      <c r="G348" s="69">
        <v>77</v>
      </c>
      <c r="H348" s="69">
        <v>966535</v>
      </c>
      <c r="I348" s="69">
        <v>316079</v>
      </c>
      <c r="J348" s="9"/>
      <c r="K348" s="91">
        <v>60.6218061</v>
      </c>
      <c r="L348" s="216">
        <v>305</v>
      </c>
      <c r="M348" s="69">
        <v>19876002</v>
      </c>
      <c r="N348" s="31"/>
      <c r="O348" s="9" t="s">
        <v>402</v>
      </c>
      <c r="P348" s="108">
        <v>305</v>
      </c>
      <c r="Q348" s="267" t="s">
        <v>398</v>
      </c>
      <c r="R348" s="128">
        <v>0</v>
      </c>
    </row>
    <row r="349" spans="2:17" ht="12.75">
      <c r="B349" s="57"/>
      <c r="D349" s="22"/>
      <c r="E349" s="22"/>
      <c r="F349" s="307"/>
      <c r="G349" s="69"/>
      <c r="H349" s="69"/>
      <c r="I349" s="69"/>
      <c r="J349" s="9"/>
      <c r="K349" s="91"/>
      <c r="L349" s="221"/>
      <c r="M349" s="124"/>
      <c r="N349" s="31"/>
      <c r="O349" s="9"/>
      <c r="P349" s="108"/>
      <c r="Q349" s="267"/>
    </row>
    <row r="350" spans="1:18" ht="12.75">
      <c r="A350" s="53">
        <v>35473</v>
      </c>
      <c r="B350" s="57">
        <v>2169</v>
      </c>
      <c r="C350" s="322">
        <v>1</v>
      </c>
      <c r="D350" s="22" t="s">
        <v>403</v>
      </c>
      <c r="E350" s="22"/>
      <c r="F350" s="307" t="s">
        <v>143</v>
      </c>
      <c r="G350" s="69">
        <v>1</v>
      </c>
      <c r="H350" s="69">
        <v>56000</v>
      </c>
      <c r="I350" s="69">
        <v>20000</v>
      </c>
      <c r="J350" s="9"/>
      <c r="K350" s="91">
        <v>6.1</v>
      </c>
      <c r="L350" s="216">
        <v>305</v>
      </c>
      <c r="M350" s="69">
        <v>2000000</v>
      </c>
      <c r="N350" s="31"/>
      <c r="O350" s="9" t="s">
        <v>117</v>
      </c>
      <c r="P350" s="108">
        <v>305</v>
      </c>
      <c r="Q350" s="267" t="s">
        <v>143</v>
      </c>
      <c r="R350" s="128">
        <v>0</v>
      </c>
    </row>
    <row r="351" spans="2:17" ht="12.75">
      <c r="B351" s="57"/>
      <c r="D351" s="64"/>
      <c r="E351" s="22"/>
      <c r="F351" s="307"/>
      <c r="G351" s="69"/>
      <c r="H351" s="69"/>
      <c r="I351" s="69"/>
      <c r="J351" s="9"/>
      <c r="K351" s="69"/>
      <c r="L351" s="221"/>
      <c r="M351" s="124"/>
      <c r="N351" s="31"/>
      <c r="O351" s="9"/>
      <c r="P351" s="108"/>
      <c r="Q351" s="267"/>
    </row>
    <row r="352" spans="1:18" ht="12.75">
      <c r="A352" s="53">
        <v>35362</v>
      </c>
      <c r="B352" s="57">
        <v>524737</v>
      </c>
      <c r="C352" s="322">
        <v>1</v>
      </c>
      <c r="D352" s="22" t="s">
        <v>404</v>
      </c>
      <c r="E352" s="22"/>
      <c r="F352" s="307" t="s">
        <v>140</v>
      </c>
      <c r="G352" s="69">
        <v>58</v>
      </c>
      <c r="H352" s="69">
        <v>63656.02</v>
      </c>
      <c r="I352" s="69">
        <v>347748</v>
      </c>
      <c r="J352" s="9"/>
      <c r="K352" s="91">
        <v>6.195349845</v>
      </c>
      <c r="L352" s="216">
        <v>15.5</v>
      </c>
      <c r="M352" s="69">
        <v>39969999</v>
      </c>
      <c r="N352" s="31"/>
      <c r="O352" s="9" t="s">
        <v>110</v>
      </c>
      <c r="P352" s="108">
        <v>15.5</v>
      </c>
      <c r="Q352" s="267" t="s">
        <v>140</v>
      </c>
      <c r="R352" s="128">
        <v>0</v>
      </c>
    </row>
    <row r="353" spans="2:17" ht="12.75">
      <c r="B353" s="57"/>
      <c r="D353" s="64"/>
      <c r="E353" s="22"/>
      <c r="F353" s="307"/>
      <c r="G353" s="69"/>
      <c r="H353" s="69"/>
      <c r="I353" s="69"/>
      <c r="J353" s="9"/>
      <c r="K353" s="69"/>
      <c r="L353" s="221"/>
      <c r="M353" s="124"/>
      <c r="N353" s="31"/>
      <c r="O353" s="9"/>
      <c r="P353" s="108"/>
      <c r="Q353" s="267"/>
    </row>
    <row r="354" spans="1:18" ht="12.75">
      <c r="A354" s="53">
        <v>35292</v>
      </c>
      <c r="B354" s="57">
        <v>524049</v>
      </c>
      <c r="C354" s="322">
        <v>1</v>
      </c>
      <c r="D354" s="22" t="s">
        <v>405</v>
      </c>
      <c r="E354" s="22"/>
      <c r="F354" s="307" t="s">
        <v>116</v>
      </c>
      <c r="G354" s="69">
        <v>21</v>
      </c>
      <c r="H354" s="69">
        <v>34245.46</v>
      </c>
      <c r="I354" s="69">
        <v>408992</v>
      </c>
      <c r="J354" s="9"/>
      <c r="K354" s="91">
        <v>2.73839181</v>
      </c>
      <c r="L354" s="216">
        <v>8.25</v>
      </c>
      <c r="M354" s="69">
        <v>33192628</v>
      </c>
      <c r="N354" s="31"/>
      <c r="O354" s="9" t="s">
        <v>309</v>
      </c>
      <c r="P354" s="108">
        <v>8.25</v>
      </c>
      <c r="Q354" s="267" t="s">
        <v>116</v>
      </c>
      <c r="R354" s="128">
        <v>0</v>
      </c>
    </row>
    <row r="355" spans="2:17" ht="13.5" customHeight="1">
      <c r="B355" s="57"/>
      <c r="D355" s="64"/>
      <c r="E355" s="22"/>
      <c r="F355" s="307"/>
      <c r="G355" s="69"/>
      <c r="H355" s="69"/>
      <c r="I355" s="69"/>
      <c r="J355" s="9"/>
      <c r="K355" s="91"/>
      <c r="L355" s="221"/>
      <c r="M355" s="124"/>
      <c r="N355" s="31"/>
      <c r="O355" s="9"/>
      <c r="P355" s="108"/>
      <c r="Q355" s="267"/>
    </row>
    <row r="356" spans="1:18" ht="12.75">
      <c r="A356" s="53">
        <v>35027</v>
      </c>
      <c r="B356" s="57">
        <v>519120</v>
      </c>
      <c r="C356" s="322">
        <v>1</v>
      </c>
      <c r="D356" s="22" t="s">
        <v>406</v>
      </c>
      <c r="E356" s="22"/>
      <c r="F356" s="307" t="s">
        <v>215</v>
      </c>
      <c r="G356" s="69">
        <v>1</v>
      </c>
      <c r="H356" s="69">
        <v>397.5</v>
      </c>
      <c r="I356" s="69">
        <v>500</v>
      </c>
      <c r="J356" s="9"/>
      <c r="K356" s="215">
        <v>4.4387313</v>
      </c>
      <c r="L356" s="216">
        <v>75</v>
      </c>
      <c r="M356" s="69">
        <v>5317265</v>
      </c>
      <c r="N356" s="31"/>
      <c r="O356" s="9" t="s">
        <v>117</v>
      </c>
      <c r="P356" s="108">
        <v>75</v>
      </c>
      <c r="Q356" s="267" t="s">
        <v>215</v>
      </c>
      <c r="R356" s="128">
        <v>0</v>
      </c>
    </row>
    <row r="357" spans="1:17" ht="12.75">
      <c r="A357" s="53">
        <v>35983</v>
      </c>
      <c r="B357" s="57">
        <v>305783</v>
      </c>
      <c r="D357" s="64" t="s">
        <v>189</v>
      </c>
      <c r="E357" s="22"/>
      <c r="F357" s="307" t="s">
        <v>215</v>
      </c>
      <c r="G357" s="211" t="s">
        <v>127</v>
      </c>
      <c r="H357" s="211" t="s">
        <v>127</v>
      </c>
      <c r="I357" s="211" t="s">
        <v>127</v>
      </c>
      <c r="J357" s="9"/>
      <c r="K357" s="69" t="s">
        <v>127</v>
      </c>
      <c r="L357" s="218">
        <v>45</v>
      </c>
      <c r="M357" s="211">
        <v>1001739</v>
      </c>
      <c r="N357" s="31"/>
      <c r="O357" s="9" t="s">
        <v>117</v>
      </c>
      <c r="P357" s="108">
        <v>45</v>
      </c>
      <c r="Q357" s="267" t="s">
        <v>215</v>
      </c>
    </row>
    <row r="358" spans="1:17" ht="12.75">
      <c r="A358" s="53">
        <v>35984</v>
      </c>
      <c r="B358" s="57">
        <v>305448</v>
      </c>
      <c r="D358" s="64" t="s">
        <v>407</v>
      </c>
      <c r="E358" s="22"/>
      <c r="F358" s="307" t="s">
        <v>215</v>
      </c>
      <c r="G358" s="69" t="s">
        <v>127</v>
      </c>
      <c r="H358" s="69" t="s">
        <v>127</v>
      </c>
      <c r="I358" s="69" t="s">
        <v>127</v>
      </c>
      <c r="J358" s="9"/>
      <c r="K358" s="69" t="s">
        <v>127</v>
      </c>
      <c r="L358" s="69" t="s">
        <v>127</v>
      </c>
      <c r="M358" s="69" t="s">
        <v>127</v>
      </c>
      <c r="N358" s="31"/>
      <c r="O358" s="9" t="s">
        <v>117</v>
      </c>
      <c r="P358" s="108" t="s">
        <v>127</v>
      </c>
      <c r="Q358" s="267" t="s">
        <v>215</v>
      </c>
    </row>
    <row r="359" spans="2:17" ht="12.75">
      <c r="B359" s="57"/>
      <c r="D359" s="22"/>
      <c r="E359" s="22"/>
      <c r="F359" s="307"/>
      <c r="G359" s="69"/>
      <c r="H359" s="69"/>
      <c r="I359" s="69"/>
      <c r="J359" s="9"/>
      <c r="K359" s="91"/>
      <c r="L359" s="221"/>
      <c r="M359" s="124"/>
      <c r="N359" s="31"/>
      <c r="O359" s="9"/>
      <c r="P359" s="108"/>
      <c r="Q359" s="267"/>
    </row>
    <row r="360" spans="1:18" ht="12.75">
      <c r="A360" s="53">
        <v>35556</v>
      </c>
      <c r="B360" s="57">
        <v>533799</v>
      </c>
      <c r="C360" s="322">
        <v>1</v>
      </c>
      <c r="D360" s="22" t="s">
        <v>408</v>
      </c>
      <c r="E360" s="22"/>
      <c r="F360" s="307" t="s">
        <v>113</v>
      </c>
      <c r="G360" s="69">
        <v>3</v>
      </c>
      <c r="H360" s="69">
        <v>6754.06</v>
      </c>
      <c r="I360" s="69">
        <v>4871</v>
      </c>
      <c r="J360" s="9"/>
      <c r="K360" s="91">
        <v>4.76850472</v>
      </c>
      <c r="L360" s="216">
        <v>141.5</v>
      </c>
      <c r="M360" s="69">
        <v>3369968</v>
      </c>
      <c r="N360" s="31"/>
      <c r="O360" s="9" t="s">
        <v>344</v>
      </c>
      <c r="P360" s="108">
        <v>141.5</v>
      </c>
      <c r="Q360" s="267" t="s">
        <v>113</v>
      </c>
      <c r="R360" s="128">
        <v>0</v>
      </c>
    </row>
    <row r="361" spans="2:17" ht="12.75">
      <c r="B361" s="57"/>
      <c r="D361" s="22"/>
      <c r="E361" s="22"/>
      <c r="F361" s="307"/>
      <c r="G361" s="69"/>
      <c r="H361" s="69"/>
      <c r="I361" s="69"/>
      <c r="J361" s="9"/>
      <c r="K361" s="215"/>
      <c r="L361" s="217"/>
      <c r="M361" s="69"/>
      <c r="N361" s="31"/>
      <c r="O361" s="9"/>
      <c r="P361" s="108"/>
      <c r="Q361" s="267"/>
    </row>
    <row r="362" spans="1:18" ht="12.75">
      <c r="A362" s="53">
        <v>35795</v>
      </c>
      <c r="B362" s="57">
        <v>224907</v>
      </c>
      <c r="C362" s="322">
        <v>1</v>
      </c>
      <c r="D362" s="22" t="s">
        <v>409</v>
      </c>
      <c r="E362" s="22"/>
      <c r="F362" s="307" t="s">
        <v>186</v>
      </c>
      <c r="G362" s="69">
        <v>4</v>
      </c>
      <c r="H362" s="69">
        <v>3945.1</v>
      </c>
      <c r="I362" s="69">
        <v>8932</v>
      </c>
      <c r="J362" s="9"/>
      <c r="K362" s="91">
        <v>1.389615535</v>
      </c>
      <c r="L362" s="216">
        <v>38.5</v>
      </c>
      <c r="M362" s="69">
        <v>3609391</v>
      </c>
      <c r="N362" s="31"/>
      <c r="O362" s="9" t="s">
        <v>117</v>
      </c>
      <c r="P362" s="108">
        <v>38.5</v>
      </c>
      <c r="Q362" s="267" t="s">
        <v>186</v>
      </c>
      <c r="R362" s="128">
        <v>0</v>
      </c>
    </row>
    <row r="363" spans="2:17" ht="12.75">
      <c r="B363" s="57"/>
      <c r="D363" s="22"/>
      <c r="E363" s="22"/>
      <c r="F363" s="307"/>
      <c r="G363" s="69"/>
      <c r="H363" s="69"/>
      <c r="I363" s="69"/>
      <c r="J363" s="9"/>
      <c r="K363" s="215"/>
      <c r="L363" s="217"/>
      <c r="M363" s="69"/>
      <c r="N363" s="31"/>
      <c r="O363" s="9"/>
      <c r="P363" s="108"/>
      <c r="Q363" s="267"/>
    </row>
    <row r="364" spans="1:18" ht="12.75">
      <c r="A364" s="53">
        <v>35257</v>
      </c>
      <c r="B364" s="57">
        <v>535052</v>
      </c>
      <c r="C364" s="322">
        <v>1</v>
      </c>
      <c r="D364" s="22" t="s">
        <v>410</v>
      </c>
      <c r="E364" s="22"/>
      <c r="F364" s="307" t="s">
        <v>140</v>
      </c>
      <c r="G364" s="69">
        <v>53</v>
      </c>
      <c r="H364" s="69">
        <v>26914.48</v>
      </c>
      <c r="I364" s="69">
        <v>3166911</v>
      </c>
      <c r="J364" s="9"/>
      <c r="K364" s="215">
        <v>1.8365</v>
      </c>
      <c r="L364" s="218">
        <v>1</v>
      </c>
      <c r="M364" s="211">
        <v>175000000</v>
      </c>
      <c r="N364" s="31"/>
      <c r="O364" s="9" t="s">
        <v>167</v>
      </c>
      <c r="P364" s="108">
        <v>1</v>
      </c>
      <c r="Q364" s="267" t="s">
        <v>140</v>
      </c>
      <c r="R364" s="128">
        <v>0</v>
      </c>
    </row>
    <row r="365" spans="1:17" ht="12.75">
      <c r="A365" s="53">
        <v>35038</v>
      </c>
      <c r="B365" s="57">
        <v>535063</v>
      </c>
      <c r="D365" s="64" t="s">
        <v>189</v>
      </c>
      <c r="E365" s="22"/>
      <c r="F365" s="307" t="s">
        <v>140</v>
      </c>
      <c r="G365" s="69" t="s">
        <v>127</v>
      </c>
      <c r="H365" s="69" t="s">
        <v>127</v>
      </c>
      <c r="I365" s="69" t="s">
        <v>127</v>
      </c>
      <c r="J365" s="9"/>
      <c r="K365" s="211" t="s">
        <v>127</v>
      </c>
      <c r="L365" s="218">
        <v>0.5</v>
      </c>
      <c r="M365" s="211">
        <v>17300000</v>
      </c>
      <c r="N365" s="31"/>
      <c r="O365" s="9" t="s">
        <v>167</v>
      </c>
      <c r="P365" s="108">
        <v>0.5</v>
      </c>
      <c r="Q365" s="267" t="s">
        <v>140</v>
      </c>
    </row>
    <row r="366" spans="2:17" ht="12.75">
      <c r="B366" s="57"/>
      <c r="D366" s="64"/>
      <c r="E366" s="22"/>
      <c r="F366" s="307"/>
      <c r="G366" s="69"/>
      <c r="H366" s="69"/>
      <c r="I366" s="69"/>
      <c r="J366" s="9"/>
      <c r="K366" s="69"/>
      <c r="L366" s="221"/>
      <c r="M366" s="124"/>
      <c r="N366" s="31"/>
      <c r="O366" s="9"/>
      <c r="P366" s="108"/>
      <c r="Q366" s="267"/>
    </row>
    <row r="367" spans="1:18" ht="12.75">
      <c r="A367" s="53">
        <v>35145</v>
      </c>
      <c r="B367" s="57">
        <v>885100</v>
      </c>
      <c r="C367" s="322">
        <v>1</v>
      </c>
      <c r="D367" s="22" t="s">
        <v>411</v>
      </c>
      <c r="E367" s="22"/>
      <c r="F367" s="307" t="s">
        <v>162</v>
      </c>
      <c r="G367" s="69">
        <v>1</v>
      </c>
      <c r="H367" s="69">
        <v>2916.87</v>
      </c>
      <c r="I367" s="69">
        <v>8839</v>
      </c>
      <c r="J367" s="9"/>
      <c r="K367" s="91">
        <v>4.2708022</v>
      </c>
      <c r="L367" s="216">
        <v>35</v>
      </c>
      <c r="M367" s="69">
        <v>12202292</v>
      </c>
      <c r="N367" s="31"/>
      <c r="O367" s="9" t="s">
        <v>184</v>
      </c>
      <c r="P367" s="108">
        <v>35</v>
      </c>
      <c r="Q367" s="267" t="s">
        <v>162</v>
      </c>
      <c r="R367" s="128">
        <v>0</v>
      </c>
    </row>
    <row r="368" spans="2:17" ht="12.75">
      <c r="B368" s="57"/>
      <c r="D368" s="64" t="s">
        <v>412</v>
      </c>
      <c r="E368" s="22"/>
      <c r="F368" s="307"/>
      <c r="G368" s="69"/>
      <c r="H368" s="69"/>
      <c r="I368" s="69"/>
      <c r="J368" s="9"/>
      <c r="K368" s="91"/>
      <c r="L368" s="221"/>
      <c r="M368" s="124"/>
      <c r="N368" s="31"/>
      <c r="O368" s="9"/>
      <c r="P368" s="108"/>
      <c r="Q368" s="267"/>
    </row>
    <row r="369" spans="1:18" ht="12.75">
      <c r="A369" s="53">
        <v>36041</v>
      </c>
      <c r="B369" s="57">
        <v>825203</v>
      </c>
      <c r="C369" s="322">
        <v>1</v>
      </c>
      <c r="D369" s="22" t="s">
        <v>413</v>
      </c>
      <c r="E369" s="22"/>
      <c r="F369" s="307">
        <v>41</v>
      </c>
      <c r="G369" s="69">
        <v>50</v>
      </c>
      <c r="H369" s="69">
        <v>610869.66</v>
      </c>
      <c r="I369" s="69">
        <v>106678013</v>
      </c>
      <c r="J369" s="9"/>
      <c r="K369" s="215">
        <v>13.561805229375</v>
      </c>
      <c r="L369" s="218">
        <v>0.8125</v>
      </c>
      <c r="M369" s="211">
        <v>1669145259</v>
      </c>
      <c r="N369" s="31"/>
      <c r="O369" s="9" t="s">
        <v>167</v>
      </c>
      <c r="P369" s="108">
        <v>0.8125</v>
      </c>
      <c r="Q369" s="267" t="s">
        <v>272</v>
      </c>
      <c r="R369" s="128">
        <v>0</v>
      </c>
    </row>
    <row r="370" spans="2:17" ht="12.75">
      <c r="B370" s="57"/>
      <c r="D370" s="64" t="s">
        <v>414</v>
      </c>
      <c r="E370" s="22"/>
      <c r="F370" s="307"/>
      <c r="G370" s="69"/>
      <c r="H370" s="69"/>
      <c r="I370" s="69"/>
      <c r="J370" s="9"/>
      <c r="K370" s="91"/>
      <c r="L370" s="221"/>
      <c r="M370" s="124"/>
      <c r="N370" s="31"/>
      <c r="O370" s="9"/>
      <c r="P370" s="108"/>
      <c r="Q370" s="267"/>
    </row>
    <row r="371" spans="1:18" ht="12.75">
      <c r="A371" s="53">
        <v>35755</v>
      </c>
      <c r="B371" s="57">
        <v>186148</v>
      </c>
      <c r="C371" s="322">
        <v>1</v>
      </c>
      <c r="D371" s="22" t="s">
        <v>415</v>
      </c>
      <c r="E371" s="22"/>
      <c r="F371" s="307" t="s">
        <v>146</v>
      </c>
      <c r="G371" s="69">
        <v>3</v>
      </c>
      <c r="H371" s="69">
        <v>1899.42</v>
      </c>
      <c r="I371" s="69">
        <v>2033</v>
      </c>
      <c r="J371" s="9"/>
      <c r="K371" s="91">
        <v>13.99381027</v>
      </c>
      <c r="L371" s="216">
        <v>93.5</v>
      </c>
      <c r="M371" s="69">
        <v>14966642</v>
      </c>
      <c r="N371" s="31"/>
      <c r="O371" s="9" t="s">
        <v>132</v>
      </c>
      <c r="P371" s="108">
        <v>93.5</v>
      </c>
      <c r="Q371" s="267" t="s">
        <v>146</v>
      </c>
      <c r="R371" s="128">
        <v>0</v>
      </c>
    </row>
    <row r="372" spans="2:17" ht="12.75">
      <c r="B372" s="57"/>
      <c r="D372" s="64"/>
      <c r="E372" s="22"/>
      <c r="F372" s="307"/>
      <c r="G372" s="69"/>
      <c r="H372" s="69"/>
      <c r="I372" s="69"/>
      <c r="J372" s="9"/>
      <c r="K372" s="91"/>
      <c r="L372" s="221"/>
      <c r="M372" s="124"/>
      <c r="N372" s="31"/>
      <c r="O372" s="9"/>
      <c r="P372" s="108"/>
      <c r="Q372" s="267"/>
    </row>
    <row r="373" spans="1:18" ht="12.75">
      <c r="A373" s="53">
        <v>35363</v>
      </c>
      <c r="B373" s="57">
        <v>572305</v>
      </c>
      <c r="C373" s="322">
        <v>1</v>
      </c>
      <c r="D373" s="22" t="s">
        <v>416</v>
      </c>
      <c r="E373" s="22"/>
      <c r="F373" s="307" t="s">
        <v>166</v>
      </c>
      <c r="G373" s="69">
        <v>56</v>
      </c>
      <c r="H373" s="69">
        <v>267691.08</v>
      </c>
      <c r="I373" s="69">
        <v>5044138</v>
      </c>
      <c r="J373" s="9"/>
      <c r="K373" s="91">
        <v>6.86799402</v>
      </c>
      <c r="L373" s="309">
        <v>7.25</v>
      </c>
      <c r="M373" s="69">
        <v>94730952</v>
      </c>
      <c r="N373" s="31"/>
      <c r="O373" s="151" t="s">
        <v>417</v>
      </c>
      <c r="P373" s="108">
        <v>7.25</v>
      </c>
      <c r="Q373" s="267" t="s">
        <v>166</v>
      </c>
      <c r="R373" s="128">
        <v>0</v>
      </c>
    </row>
    <row r="374" spans="2:17" ht="12.75">
      <c r="B374" s="57"/>
      <c r="D374" s="22"/>
      <c r="E374" s="22"/>
      <c r="F374" s="307"/>
      <c r="G374" s="69"/>
      <c r="H374" s="69"/>
      <c r="I374" s="69"/>
      <c r="J374" s="9"/>
      <c r="K374" s="91"/>
      <c r="L374" s="221"/>
      <c r="M374" s="124"/>
      <c r="N374" s="31"/>
      <c r="O374" s="9"/>
      <c r="P374" s="108"/>
      <c r="Q374" s="267"/>
    </row>
    <row r="375" spans="1:18" ht="12.75">
      <c r="A375" s="53">
        <v>35380</v>
      </c>
      <c r="B375" s="57">
        <v>559193</v>
      </c>
      <c r="C375" s="322">
        <v>1</v>
      </c>
      <c r="D375" s="22" t="s">
        <v>418</v>
      </c>
      <c r="E375" s="22"/>
      <c r="F375" s="307" t="s">
        <v>172</v>
      </c>
      <c r="G375" s="69">
        <v>93</v>
      </c>
      <c r="H375" s="69">
        <v>281954.79</v>
      </c>
      <c r="I375" s="69">
        <v>101834</v>
      </c>
      <c r="J375" s="9"/>
      <c r="K375" s="91">
        <v>37.794769</v>
      </c>
      <c r="L375" s="216">
        <v>272.5</v>
      </c>
      <c r="M375" s="69">
        <v>13869640</v>
      </c>
      <c r="N375" s="31"/>
      <c r="O375" s="9" t="s">
        <v>357</v>
      </c>
      <c r="P375" s="108">
        <v>272.5</v>
      </c>
      <c r="Q375" s="267" t="s">
        <v>172</v>
      </c>
      <c r="R375" s="128">
        <v>0</v>
      </c>
    </row>
    <row r="376" spans="2:17" ht="12.75">
      <c r="B376" s="57"/>
      <c r="D376" s="22"/>
      <c r="E376" s="22"/>
      <c r="F376" s="307"/>
      <c r="G376" s="69"/>
      <c r="H376" s="69"/>
      <c r="I376" s="69"/>
      <c r="J376" s="9"/>
      <c r="K376" s="91"/>
      <c r="L376" s="216"/>
      <c r="M376" s="69"/>
      <c r="N376" s="31"/>
      <c r="O376" s="9"/>
      <c r="P376" s="108"/>
      <c r="Q376" s="267"/>
    </row>
    <row r="377" spans="1:18" ht="12.75">
      <c r="A377" s="53">
        <v>36056</v>
      </c>
      <c r="B377" s="57">
        <v>989671</v>
      </c>
      <c r="C377" s="322">
        <v>1</v>
      </c>
      <c r="D377" s="22" t="s">
        <v>419</v>
      </c>
      <c r="E377" s="22"/>
      <c r="F377" s="307" t="s">
        <v>121</v>
      </c>
      <c r="G377" s="69">
        <v>12</v>
      </c>
      <c r="H377" s="69">
        <v>24297.62</v>
      </c>
      <c r="I377" s="69">
        <v>253218</v>
      </c>
      <c r="J377" s="9"/>
      <c r="K377" s="91">
        <v>7.72228787</v>
      </c>
      <c r="L377" s="216">
        <v>11</v>
      </c>
      <c r="M377" s="69">
        <v>70202617</v>
      </c>
      <c r="N377" s="31"/>
      <c r="O377" s="9" t="s">
        <v>167</v>
      </c>
      <c r="P377" s="108">
        <v>11</v>
      </c>
      <c r="Q377" s="267" t="s">
        <v>121</v>
      </c>
      <c r="R377" s="128">
        <v>0</v>
      </c>
    </row>
    <row r="378" spans="1:18" ht="12.75">
      <c r="A378" s="53">
        <v>36056</v>
      </c>
      <c r="B378" s="57">
        <v>2990046</v>
      </c>
      <c r="D378" s="7" t="s">
        <v>420</v>
      </c>
      <c r="E378" s="22"/>
      <c r="F378" s="307" t="s">
        <v>121</v>
      </c>
      <c r="G378" s="69">
        <v>2</v>
      </c>
      <c r="H378" s="69">
        <v>11000</v>
      </c>
      <c r="I378" s="69">
        <v>100000</v>
      </c>
      <c r="J378" s="9"/>
      <c r="K378" s="211" t="s">
        <v>127</v>
      </c>
      <c r="L378" s="216">
        <v>11</v>
      </c>
      <c r="M378" s="211" t="s">
        <v>127</v>
      </c>
      <c r="N378" s="31"/>
      <c r="O378" s="318"/>
      <c r="P378" s="108">
        <v>11</v>
      </c>
      <c r="Q378" s="267" t="s">
        <v>121</v>
      </c>
      <c r="R378" s="128">
        <v>0</v>
      </c>
    </row>
    <row r="379" spans="2:17" ht="12.75">
      <c r="B379" s="57"/>
      <c r="D379" s="64" t="s">
        <v>421</v>
      </c>
      <c r="E379" s="22"/>
      <c r="G379" s="69"/>
      <c r="H379" s="69"/>
      <c r="I379" s="69"/>
      <c r="J379" s="9"/>
      <c r="K379" s="91"/>
      <c r="L379" s="95"/>
      <c r="M379" s="124"/>
      <c r="N379" s="31"/>
      <c r="O379" s="9"/>
      <c r="Q379" s="273"/>
    </row>
    <row r="380" spans="2:17" ht="12.75">
      <c r="B380" s="57"/>
      <c r="D380" s="64"/>
      <c r="E380" s="22"/>
      <c r="F380" s="307"/>
      <c r="G380" s="69"/>
      <c r="H380" s="69"/>
      <c r="I380" s="69"/>
      <c r="J380" s="9"/>
      <c r="K380" s="69"/>
      <c r="L380" s="221"/>
      <c r="M380" s="124"/>
      <c r="N380" s="31"/>
      <c r="O380" s="9"/>
      <c r="P380" s="108"/>
      <c r="Q380" s="267"/>
    </row>
    <row r="381" spans="1:18" ht="12.75">
      <c r="A381" s="53">
        <v>35048</v>
      </c>
      <c r="B381" s="57">
        <v>274184</v>
      </c>
      <c r="C381" s="322">
        <v>1</v>
      </c>
      <c r="D381" s="22" t="s">
        <v>422</v>
      </c>
      <c r="E381" s="22"/>
      <c r="F381" s="307" t="s">
        <v>194</v>
      </c>
      <c r="G381" s="69">
        <v>27</v>
      </c>
      <c r="H381" s="69">
        <v>28693.94</v>
      </c>
      <c r="I381" s="69">
        <v>546752</v>
      </c>
      <c r="J381" s="9"/>
      <c r="K381" s="91">
        <v>4.542189845</v>
      </c>
      <c r="L381" s="309">
        <v>5.75</v>
      </c>
      <c r="M381" s="69">
        <v>78994606</v>
      </c>
      <c r="N381" s="31"/>
      <c r="O381" s="9" t="s">
        <v>136</v>
      </c>
      <c r="P381" s="108">
        <v>5.75</v>
      </c>
      <c r="Q381" s="267" t="s">
        <v>194</v>
      </c>
      <c r="R381" s="128">
        <v>0</v>
      </c>
    </row>
    <row r="382" spans="2:17" ht="12.75">
      <c r="B382" s="57"/>
      <c r="D382" s="22"/>
      <c r="E382" s="22"/>
      <c r="F382" s="307"/>
      <c r="G382" s="69"/>
      <c r="H382" s="69"/>
      <c r="I382" s="69"/>
      <c r="J382" s="9"/>
      <c r="K382" s="215"/>
      <c r="L382" s="217"/>
      <c r="M382" s="69"/>
      <c r="N382" s="31"/>
      <c r="O382" s="9"/>
      <c r="P382" s="108"/>
      <c r="Q382" s="267"/>
    </row>
    <row r="383" spans="1:18" ht="12.75">
      <c r="A383" s="53">
        <v>35772</v>
      </c>
      <c r="B383" s="57">
        <v>218364</v>
      </c>
      <c r="C383" s="322">
        <v>1</v>
      </c>
      <c r="D383" s="22" t="s">
        <v>423</v>
      </c>
      <c r="E383" s="22"/>
      <c r="F383" s="307" t="s">
        <v>113</v>
      </c>
      <c r="G383" s="69">
        <v>2</v>
      </c>
      <c r="H383" s="69">
        <v>4500</v>
      </c>
      <c r="I383" s="69">
        <v>15000</v>
      </c>
      <c r="J383" s="9"/>
      <c r="K383" s="91">
        <v>4.82586</v>
      </c>
      <c r="L383" s="216">
        <v>32.5</v>
      </c>
      <c r="M383" s="69">
        <v>14848800</v>
      </c>
      <c r="N383" s="31"/>
      <c r="O383" s="9" t="s">
        <v>141</v>
      </c>
      <c r="P383" s="108">
        <v>32.5</v>
      </c>
      <c r="Q383" s="267" t="s">
        <v>113</v>
      </c>
      <c r="R383" s="128">
        <v>0</v>
      </c>
    </row>
    <row r="384" spans="2:17" ht="12.75">
      <c r="B384" s="57"/>
      <c r="D384" s="22"/>
      <c r="E384" s="22"/>
      <c r="F384" s="307"/>
      <c r="G384" s="69"/>
      <c r="H384" s="69"/>
      <c r="I384" s="69"/>
      <c r="J384" s="9"/>
      <c r="K384" s="215"/>
      <c r="L384" s="217"/>
      <c r="M384" s="69"/>
      <c r="N384" s="31"/>
      <c r="O384" s="9"/>
      <c r="P384" s="108"/>
      <c r="Q384" s="267"/>
    </row>
    <row r="385" spans="1:18" ht="12.75">
      <c r="A385" s="53">
        <v>35235</v>
      </c>
      <c r="B385" s="57">
        <v>573999</v>
      </c>
      <c r="C385" s="322">
        <v>1</v>
      </c>
      <c r="D385" s="22" t="s">
        <v>424</v>
      </c>
      <c r="E385" s="22"/>
      <c r="F385" s="307" t="s">
        <v>146</v>
      </c>
      <c r="G385" s="69" t="s">
        <v>127</v>
      </c>
      <c r="H385" s="69" t="s">
        <v>127</v>
      </c>
      <c r="I385" s="69" t="s">
        <v>127</v>
      </c>
      <c r="J385" s="9"/>
      <c r="K385" s="91">
        <v>1.68973228</v>
      </c>
      <c r="L385" s="216">
        <v>74</v>
      </c>
      <c r="M385" s="69">
        <v>2283422</v>
      </c>
      <c r="N385" s="31"/>
      <c r="O385" s="9" t="s">
        <v>184</v>
      </c>
      <c r="P385" s="108">
        <v>74</v>
      </c>
      <c r="Q385" s="267" t="s">
        <v>146</v>
      </c>
      <c r="R385" s="128">
        <v>0</v>
      </c>
    </row>
    <row r="386" spans="2:17" ht="14.25">
      <c r="B386" s="57"/>
      <c r="D386" s="22"/>
      <c r="E386" s="22"/>
      <c r="F386" s="307"/>
      <c r="G386" s="152"/>
      <c r="H386" s="152"/>
      <c r="I386" s="152"/>
      <c r="J386" s="9"/>
      <c r="K386" s="91"/>
      <c r="L386" s="221"/>
      <c r="M386" s="124"/>
      <c r="N386" s="31"/>
      <c r="O386" s="9"/>
      <c r="P386" s="108"/>
      <c r="Q386" s="270"/>
    </row>
    <row r="387" spans="1:18" ht="12.75">
      <c r="A387" s="53">
        <v>35342</v>
      </c>
      <c r="B387" s="57">
        <v>563042</v>
      </c>
      <c r="C387" s="322">
        <v>1</v>
      </c>
      <c r="D387" s="22" t="s">
        <v>425</v>
      </c>
      <c r="E387" s="22"/>
      <c r="F387" s="307" t="s">
        <v>113</v>
      </c>
      <c r="G387" s="69">
        <v>17</v>
      </c>
      <c r="H387" s="69">
        <v>76455.35</v>
      </c>
      <c r="I387" s="69">
        <v>679470</v>
      </c>
      <c r="J387" s="9"/>
      <c r="K387" s="91">
        <v>5.30284095</v>
      </c>
      <c r="L387" s="216">
        <v>11.25</v>
      </c>
      <c r="M387" s="69">
        <v>47136364</v>
      </c>
      <c r="N387" s="31"/>
      <c r="O387" s="9" t="s">
        <v>426</v>
      </c>
      <c r="P387" s="108">
        <v>11.25</v>
      </c>
      <c r="Q387" s="267" t="s">
        <v>113</v>
      </c>
      <c r="R387" s="128">
        <v>0</v>
      </c>
    </row>
    <row r="388" spans="2:17" ht="12.75">
      <c r="B388" s="57"/>
      <c r="D388" s="22"/>
      <c r="E388" s="22"/>
      <c r="F388" s="307"/>
      <c r="G388" s="69"/>
      <c r="H388" s="69"/>
      <c r="I388" s="69"/>
      <c r="J388" s="9"/>
      <c r="K388" s="91"/>
      <c r="L388" s="221"/>
      <c r="M388" s="124"/>
      <c r="N388" s="31"/>
      <c r="O388" s="9"/>
      <c r="P388" s="108"/>
      <c r="Q388" s="267"/>
    </row>
    <row r="389" spans="1:18" ht="12.75">
      <c r="A389" s="53">
        <v>35639</v>
      </c>
      <c r="B389" s="57">
        <v>97615</v>
      </c>
      <c r="C389" s="322">
        <v>1</v>
      </c>
      <c r="D389" s="22" t="s">
        <v>427</v>
      </c>
      <c r="E389" s="22"/>
      <c r="F389" s="307" t="s">
        <v>146</v>
      </c>
      <c r="G389" s="69">
        <v>253</v>
      </c>
      <c r="H389" s="69">
        <v>1377033.16</v>
      </c>
      <c r="I389" s="69">
        <v>6898153</v>
      </c>
      <c r="J389" s="9"/>
      <c r="K389" s="91">
        <v>30.94543655</v>
      </c>
      <c r="L389" s="216">
        <v>18.5</v>
      </c>
      <c r="M389" s="69">
        <v>167272630</v>
      </c>
      <c r="N389" s="31"/>
      <c r="O389" s="151" t="s">
        <v>428</v>
      </c>
      <c r="P389" s="108">
        <v>18.5</v>
      </c>
      <c r="Q389" s="267" t="s">
        <v>146</v>
      </c>
      <c r="R389" s="128">
        <v>0</v>
      </c>
    </row>
    <row r="390" spans="2:17" ht="12.75">
      <c r="B390" s="57"/>
      <c r="D390" s="22"/>
      <c r="E390" s="22"/>
      <c r="F390" s="307"/>
      <c r="G390" s="69"/>
      <c r="H390" s="69"/>
      <c r="I390" s="69"/>
      <c r="J390" s="9"/>
      <c r="K390" s="91"/>
      <c r="L390" s="221"/>
      <c r="M390" s="124"/>
      <c r="N390" s="31"/>
      <c r="O390" s="9"/>
      <c r="P390" s="108"/>
      <c r="Q390" s="267"/>
    </row>
    <row r="391" spans="1:18" ht="12.75">
      <c r="A391" s="53">
        <v>35038</v>
      </c>
      <c r="B391" s="57">
        <v>918642</v>
      </c>
      <c r="C391" s="322">
        <v>1</v>
      </c>
      <c r="D391" s="22" t="s">
        <v>429</v>
      </c>
      <c r="E391" s="22"/>
      <c r="F391" s="307" t="s">
        <v>116</v>
      </c>
      <c r="G391" s="69">
        <v>14</v>
      </c>
      <c r="H391" s="69">
        <v>56110.33</v>
      </c>
      <c r="I391" s="69">
        <v>276021</v>
      </c>
      <c r="J391" s="9"/>
      <c r="K391" s="215">
        <v>15.158482135</v>
      </c>
      <c r="L391" s="217">
        <v>20.5</v>
      </c>
      <c r="M391" s="211">
        <v>73377547</v>
      </c>
      <c r="N391" s="31"/>
      <c r="O391" s="9" t="s">
        <v>167</v>
      </c>
      <c r="P391" s="108">
        <v>20.5</v>
      </c>
      <c r="Q391" s="267" t="s">
        <v>116</v>
      </c>
      <c r="R391" s="128">
        <v>0</v>
      </c>
    </row>
    <row r="392" spans="1:17" ht="14.25">
      <c r="A392" s="53">
        <v>35038</v>
      </c>
      <c r="B392" s="57">
        <v>918653</v>
      </c>
      <c r="D392" s="64" t="s">
        <v>189</v>
      </c>
      <c r="E392" s="22"/>
      <c r="F392" s="307" t="s">
        <v>116</v>
      </c>
      <c r="G392" s="69" t="s">
        <v>127</v>
      </c>
      <c r="H392" s="69" t="s">
        <v>127</v>
      </c>
      <c r="I392" s="69" t="s">
        <v>127</v>
      </c>
      <c r="J392" s="9"/>
      <c r="K392" s="211" t="s">
        <v>127</v>
      </c>
      <c r="L392" s="217">
        <v>12.5</v>
      </c>
      <c r="M392" s="211">
        <v>928680</v>
      </c>
      <c r="N392" s="31"/>
      <c r="O392" s="9" t="s">
        <v>167</v>
      </c>
      <c r="P392" s="108">
        <v>12.5</v>
      </c>
      <c r="Q392" s="270" t="s">
        <v>116</v>
      </c>
    </row>
    <row r="393" spans="2:17" ht="12.75">
      <c r="B393" s="57"/>
      <c r="D393" s="64"/>
      <c r="E393" s="22"/>
      <c r="F393" s="307"/>
      <c r="G393" s="69"/>
      <c r="H393" s="69"/>
      <c r="I393" s="69"/>
      <c r="J393" s="9"/>
      <c r="K393" s="91"/>
      <c r="L393" s="223"/>
      <c r="M393" s="124"/>
      <c r="N393" s="31"/>
      <c r="O393" s="9"/>
      <c r="P393" s="108"/>
      <c r="Q393" s="267"/>
    </row>
    <row r="394" spans="1:18" s="350" customFormat="1" ht="12.75">
      <c r="A394" s="340">
        <v>34960</v>
      </c>
      <c r="B394" s="341">
        <v>577418</v>
      </c>
      <c r="C394" s="342"/>
      <c r="D394" s="343" t="s">
        <v>81</v>
      </c>
      <c r="E394" s="343"/>
      <c r="F394" s="344" t="s">
        <v>166</v>
      </c>
      <c r="G394" s="220">
        <v>219</v>
      </c>
      <c r="H394" s="220">
        <v>2196171.41</v>
      </c>
      <c r="I394" s="220">
        <v>7479854</v>
      </c>
      <c r="J394" s="345"/>
      <c r="K394" s="509" t="s">
        <v>127</v>
      </c>
      <c r="L394" s="510" t="s">
        <v>127</v>
      </c>
      <c r="M394" s="511" t="s">
        <v>127</v>
      </c>
      <c r="N394" s="346"/>
      <c r="O394" s="508" t="s">
        <v>127</v>
      </c>
      <c r="P394" s="347" t="s">
        <v>127</v>
      </c>
      <c r="Q394" s="348" t="s">
        <v>166</v>
      </c>
      <c r="R394" s="349">
        <v>0</v>
      </c>
    </row>
    <row r="395" spans="2:17" ht="12.75">
      <c r="B395" s="57"/>
      <c r="D395" s="22"/>
      <c r="E395" s="22"/>
      <c r="F395" s="307"/>
      <c r="G395" s="69"/>
      <c r="H395" s="69"/>
      <c r="I395" s="69"/>
      <c r="J395" s="9"/>
      <c r="K395" s="215"/>
      <c r="L395" s="217"/>
      <c r="M395" s="69"/>
      <c r="N395" s="31"/>
      <c r="O395" s="151"/>
      <c r="P395" s="108"/>
      <c r="Q395" s="267"/>
    </row>
    <row r="396" spans="1:18" s="350" customFormat="1" ht="12.75">
      <c r="A396" s="340">
        <v>35718</v>
      </c>
      <c r="B396" s="341">
        <v>44622</v>
      </c>
      <c r="C396" s="342"/>
      <c r="D396" s="343" t="s">
        <v>430</v>
      </c>
      <c r="E396" s="343"/>
      <c r="F396" s="344" t="s">
        <v>183</v>
      </c>
      <c r="G396" s="220" t="s">
        <v>127</v>
      </c>
      <c r="H396" s="220" t="s">
        <v>127</v>
      </c>
      <c r="I396" s="220" t="s">
        <v>127</v>
      </c>
      <c r="J396" s="345"/>
      <c r="K396" s="509" t="s">
        <v>127</v>
      </c>
      <c r="L396" s="510" t="s">
        <v>127</v>
      </c>
      <c r="M396" s="511" t="s">
        <v>127</v>
      </c>
      <c r="N396" s="346"/>
      <c r="O396" s="508" t="s">
        <v>127</v>
      </c>
      <c r="P396" s="347" t="s">
        <v>127</v>
      </c>
      <c r="Q396" s="348" t="e">
        <v>#N/A</v>
      </c>
      <c r="R396" s="349" t="e">
        <v>#N/A</v>
      </c>
    </row>
    <row r="397" spans="2:17" ht="12.75">
      <c r="B397" s="57"/>
      <c r="D397" s="64"/>
      <c r="E397" s="22"/>
      <c r="F397" s="307"/>
      <c r="G397" s="69"/>
      <c r="H397" s="69"/>
      <c r="I397" s="69"/>
      <c r="J397" s="9"/>
      <c r="K397" s="91"/>
      <c r="L397" s="216"/>
      <c r="M397" s="69"/>
      <c r="N397" s="31"/>
      <c r="O397" s="9"/>
      <c r="P397" s="108"/>
      <c r="Q397" s="267"/>
    </row>
    <row r="398" spans="1:18" ht="12.75">
      <c r="A398" s="53">
        <v>35535</v>
      </c>
      <c r="B398" s="57">
        <v>586243</v>
      </c>
      <c r="C398" s="322">
        <v>1</v>
      </c>
      <c r="D398" s="22" t="s">
        <v>431</v>
      </c>
      <c r="E398" s="22"/>
      <c r="F398" s="307" t="s">
        <v>194</v>
      </c>
      <c r="G398" s="69">
        <v>6</v>
      </c>
      <c r="H398" s="69">
        <v>4938.24</v>
      </c>
      <c r="I398" s="69">
        <v>13752</v>
      </c>
      <c r="J398" s="9"/>
      <c r="K398" s="91">
        <v>2.88435</v>
      </c>
      <c r="L398" s="216">
        <v>33.5</v>
      </c>
      <c r="M398" s="69">
        <v>8610000</v>
      </c>
      <c r="N398" s="31"/>
      <c r="O398" s="9" t="s">
        <v>117</v>
      </c>
      <c r="P398" s="108">
        <v>33.5</v>
      </c>
      <c r="Q398" s="267" t="s">
        <v>194</v>
      </c>
      <c r="R398" s="128">
        <v>0</v>
      </c>
    </row>
    <row r="399" spans="2:17" ht="12.75">
      <c r="B399" s="57"/>
      <c r="D399" s="22"/>
      <c r="E399" s="22"/>
      <c r="F399" s="307"/>
      <c r="G399" s="69"/>
      <c r="H399" s="69"/>
      <c r="I399" s="69"/>
      <c r="J399" s="9"/>
      <c r="K399" s="91"/>
      <c r="L399" s="216"/>
      <c r="M399" s="69"/>
      <c r="N399" s="31"/>
      <c r="O399" s="9"/>
      <c r="P399" s="108"/>
      <c r="Q399" s="267"/>
    </row>
    <row r="400" spans="1:18" ht="12.75">
      <c r="A400" s="53">
        <v>36026</v>
      </c>
      <c r="B400" s="57">
        <v>378224</v>
      </c>
      <c r="C400" s="322">
        <v>1</v>
      </c>
      <c r="D400" s="22" t="s">
        <v>432</v>
      </c>
      <c r="E400" s="22"/>
      <c r="F400" s="307">
        <v>26</v>
      </c>
      <c r="G400" s="69">
        <v>3</v>
      </c>
      <c r="H400" s="69">
        <v>14278.39</v>
      </c>
      <c r="I400" s="69">
        <v>12877</v>
      </c>
      <c r="J400" s="9"/>
      <c r="K400" s="91">
        <v>13.90650219</v>
      </c>
      <c r="L400" s="216">
        <v>109.5</v>
      </c>
      <c r="M400" s="69">
        <v>12700002</v>
      </c>
      <c r="N400" s="31"/>
      <c r="O400" s="9" t="s">
        <v>117</v>
      </c>
      <c r="P400" s="108">
        <v>109.5</v>
      </c>
      <c r="Q400" s="267" t="s">
        <v>183</v>
      </c>
      <c r="R400" s="128">
        <v>0</v>
      </c>
    </row>
    <row r="401" spans="2:17" ht="12.75">
      <c r="B401" s="57"/>
      <c r="D401" s="22"/>
      <c r="E401" s="22"/>
      <c r="F401" s="307"/>
      <c r="G401" s="69"/>
      <c r="H401" s="69"/>
      <c r="I401" s="69"/>
      <c r="J401" s="9"/>
      <c r="K401" s="91"/>
      <c r="L401" s="216"/>
      <c r="M401" s="69"/>
      <c r="N401" s="31"/>
      <c r="O401" s="9"/>
      <c r="P401" s="108"/>
      <c r="Q401" s="267"/>
    </row>
    <row r="402" spans="1:18" ht="12.75">
      <c r="A402" s="53">
        <v>35978</v>
      </c>
      <c r="B402" s="57">
        <v>293714</v>
      </c>
      <c r="C402" s="322">
        <v>1</v>
      </c>
      <c r="D402" s="22" t="s">
        <v>433</v>
      </c>
      <c r="E402" s="22"/>
      <c r="F402" s="307" t="s">
        <v>116</v>
      </c>
      <c r="G402" s="69">
        <v>8</v>
      </c>
      <c r="H402" s="69">
        <v>24198.4</v>
      </c>
      <c r="I402" s="69">
        <v>29648</v>
      </c>
      <c r="J402" s="9"/>
      <c r="K402" s="91">
        <v>4.011857025</v>
      </c>
      <c r="L402" s="216">
        <v>82.5</v>
      </c>
      <c r="M402" s="69">
        <v>4862857</v>
      </c>
      <c r="N402" s="31"/>
      <c r="O402" s="9" t="s">
        <v>119</v>
      </c>
      <c r="P402" s="108">
        <v>82.5</v>
      </c>
      <c r="Q402" s="267" t="s">
        <v>116</v>
      </c>
      <c r="R402" s="128">
        <v>0</v>
      </c>
    </row>
    <row r="403" spans="2:17" ht="12.75">
      <c r="B403" s="57"/>
      <c r="D403" s="64" t="s">
        <v>434</v>
      </c>
      <c r="E403" s="22"/>
      <c r="F403" s="307"/>
      <c r="G403" s="69"/>
      <c r="H403" s="69"/>
      <c r="I403" s="69"/>
      <c r="J403" s="9"/>
      <c r="K403" s="91"/>
      <c r="L403" s="221"/>
      <c r="M403" s="124"/>
      <c r="N403" s="31"/>
      <c r="O403" s="9"/>
      <c r="P403" s="108"/>
      <c r="Q403" s="267"/>
    </row>
    <row r="404" spans="2:17" ht="12.75">
      <c r="B404" s="57"/>
      <c r="D404" s="64"/>
      <c r="E404" s="22"/>
      <c r="F404" s="307"/>
      <c r="G404" s="69"/>
      <c r="H404" s="69"/>
      <c r="I404" s="69"/>
      <c r="J404" s="9"/>
      <c r="K404" s="91"/>
      <c r="L404" s="221"/>
      <c r="M404" s="124"/>
      <c r="N404" s="31"/>
      <c r="O404" s="9"/>
      <c r="P404" s="108"/>
      <c r="Q404" s="267"/>
    </row>
    <row r="405" spans="1:18" ht="12.75">
      <c r="A405" s="53">
        <v>35751</v>
      </c>
      <c r="B405" s="57">
        <v>182083</v>
      </c>
      <c r="C405" s="322">
        <v>1</v>
      </c>
      <c r="D405" s="22" t="s">
        <v>435</v>
      </c>
      <c r="E405" s="22"/>
      <c r="F405" s="307" t="s">
        <v>222</v>
      </c>
      <c r="G405" s="69">
        <v>59</v>
      </c>
      <c r="H405" s="69">
        <v>289532.99</v>
      </c>
      <c r="I405" s="69">
        <v>398455</v>
      </c>
      <c r="J405" s="9"/>
      <c r="K405" s="91">
        <v>38.155373235</v>
      </c>
      <c r="L405" s="216">
        <v>78.5</v>
      </c>
      <c r="M405" s="69">
        <v>48605571</v>
      </c>
      <c r="N405" s="31"/>
      <c r="O405" s="9" t="s">
        <v>436</v>
      </c>
      <c r="P405" s="108">
        <v>78.5</v>
      </c>
      <c r="Q405" s="267" t="s">
        <v>222</v>
      </c>
      <c r="R405" s="128">
        <v>0</v>
      </c>
    </row>
    <row r="406" spans="2:17" ht="12.75">
      <c r="B406" s="57"/>
      <c r="D406" s="64"/>
      <c r="E406" s="22"/>
      <c r="F406" s="307"/>
      <c r="G406" s="69"/>
      <c r="H406" s="69"/>
      <c r="I406" s="69"/>
      <c r="J406" s="9"/>
      <c r="K406" s="91"/>
      <c r="L406" s="221"/>
      <c r="M406" s="124"/>
      <c r="N406" s="31"/>
      <c r="O406" s="9"/>
      <c r="P406" s="108"/>
      <c r="Q406" s="267"/>
    </row>
    <row r="407" spans="1:18" ht="12.75">
      <c r="A407" s="53">
        <v>36117</v>
      </c>
      <c r="B407" s="57">
        <v>600831</v>
      </c>
      <c r="C407" s="322">
        <v>1</v>
      </c>
      <c r="D407" s="22" t="s">
        <v>437</v>
      </c>
      <c r="E407" s="22"/>
      <c r="F407" s="307" t="s">
        <v>113</v>
      </c>
      <c r="G407" s="69">
        <v>72</v>
      </c>
      <c r="H407" s="69">
        <v>236540.28</v>
      </c>
      <c r="I407" s="69">
        <v>447740</v>
      </c>
      <c r="J407" s="9"/>
      <c r="K407" s="91">
        <v>6.346436505</v>
      </c>
      <c r="L407" s="216">
        <v>50.5</v>
      </c>
      <c r="M407" s="69">
        <v>12567201</v>
      </c>
      <c r="N407" s="31"/>
      <c r="O407" s="9" t="s">
        <v>179</v>
      </c>
      <c r="P407" s="108">
        <v>50.5</v>
      </c>
      <c r="Q407" s="267" t="s">
        <v>113</v>
      </c>
      <c r="R407" s="128">
        <v>0</v>
      </c>
    </row>
    <row r="408" spans="2:17" ht="12.75">
      <c r="B408" s="57"/>
      <c r="D408" s="64"/>
      <c r="E408" s="22"/>
      <c r="F408" s="307"/>
      <c r="G408" s="69"/>
      <c r="H408" s="69"/>
      <c r="I408" s="69"/>
      <c r="J408" s="9"/>
      <c r="K408" s="91"/>
      <c r="L408" s="221"/>
      <c r="M408" s="124"/>
      <c r="N408" s="31"/>
      <c r="O408" s="9"/>
      <c r="P408" s="108"/>
      <c r="Q408" s="267"/>
    </row>
    <row r="409" spans="1:18" ht="12.75">
      <c r="A409" s="53">
        <v>34907</v>
      </c>
      <c r="B409" s="57">
        <v>601511</v>
      </c>
      <c r="C409" s="322">
        <v>1</v>
      </c>
      <c r="D409" s="22" t="s">
        <v>438</v>
      </c>
      <c r="E409" s="22"/>
      <c r="F409" s="307" t="s">
        <v>113</v>
      </c>
      <c r="G409" s="69">
        <v>32</v>
      </c>
      <c r="H409" s="69">
        <v>75495.49</v>
      </c>
      <c r="I409" s="69">
        <v>30235</v>
      </c>
      <c r="J409" s="9"/>
      <c r="K409" s="91">
        <v>29.3447175</v>
      </c>
      <c r="L409" s="216">
        <v>250</v>
      </c>
      <c r="M409" s="69">
        <v>11737887</v>
      </c>
      <c r="N409" s="31"/>
      <c r="O409" s="9" t="s">
        <v>179</v>
      </c>
      <c r="P409" s="108">
        <v>250</v>
      </c>
      <c r="Q409" s="267" t="s">
        <v>113</v>
      </c>
      <c r="R409" s="128">
        <v>0</v>
      </c>
    </row>
    <row r="410" spans="2:17" ht="12.75">
      <c r="B410" s="57"/>
      <c r="D410" s="22"/>
      <c r="E410" s="22"/>
      <c r="F410" s="307"/>
      <c r="G410" s="69"/>
      <c r="H410" s="69"/>
      <c r="I410" s="69"/>
      <c r="J410" s="9"/>
      <c r="K410" s="91"/>
      <c r="L410" s="221"/>
      <c r="M410" s="124"/>
      <c r="N410" s="31"/>
      <c r="O410" s="9"/>
      <c r="P410" s="108"/>
      <c r="Q410" s="267"/>
    </row>
    <row r="411" spans="1:18" ht="12.75">
      <c r="A411" s="53">
        <v>35074</v>
      </c>
      <c r="B411" s="57">
        <v>607478</v>
      </c>
      <c r="C411" s="322">
        <v>1</v>
      </c>
      <c r="D411" s="22" t="s">
        <v>439</v>
      </c>
      <c r="E411" s="22"/>
      <c r="F411" s="307" t="s">
        <v>124</v>
      </c>
      <c r="G411" s="69">
        <v>5</v>
      </c>
      <c r="H411" s="69">
        <v>12887.5</v>
      </c>
      <c r="I411" s="69">
        <v>21550</v>
      </c>
      <c r="J411" s="9"/>
      <c r="K411" s="91">
        <v>4.35321</v>
      </c>
      <c r="L411" s="216">
        <v>57.5</v>
      </c>
      <c r="M411" s="69">
        <v>7570800</v>
      </c>
      <c r="N411" s="31"/>
      <c r="O411" s="9" t="s">
        <v>440</v>
      </c>
      <c r="P411" s="108">
        <v>57.5</v>
      </c>
      <c r="Q411" s="267" t="s">
        <v>124</v>
      </c>
      <c r="R411" s="128">
        <v>0</v>
      </c>
    </row>
    <row r="412" spans="2:17" ht="14.25">
      <c r="B412" s="57"/>
      <c r="D412" s="22"/>
      <c r="E412" s="22"/>
      <c r="F412" s="307"/>
      <c r="G412" s="69"/>
      <c r="H412" s="69"/>
      <c r="I412" s="69"/>
      <c r="J412" s="9"/>
      <c r="K412" s="152"/>
      <c r="L412" s="227"/>
      <c r="M412" s="152"/>
      <c r="N412" s="31"/>
      <c r="O412" s="9"/>
      <c r="P412" s="108"/>
      <c r="Q412" s="267"/>
    </row>
    <row r="413" spans="1:18" ht="12.75">
      <c r="A413" s="53">
        <v>35208</v>
      </c>
      <c r="B413" s="57">
        <v>609430</v>
      </c>
      <c r="C413" s="322">
        <v>1</v>
      </c>
      <c r="D413" s="22" t="s">
        <v>441</v>
      </c>
      <c r="E413" s="22"/>
      <c r="F413" s="307" t="s">
        <v>186</v>
      </c>
      <c r="G413" s="69">
        <v>23</v>
      </c>
      <c r="H413" s="69">
        <v>55954.83</v>
      </c>
      <c r="I413" s="69">
        <v>118326</v>
      </c>
      <c r="J413" s="9"/>
      <c r="K413" s="91">
        <v>9.963572925</v>
      </c>
      <c r="L413" s="216">
        <v>47.5</v>
      </c>
      <c r="M413" s="69">
        <v>20975943</v>
      </c>
      <c r="N413" s="31"/>
      <c r="O413" s="151" t="s">
        <v>442</v>
      </c>
      <c r="P413" s="108">
        <v>47.5</v>
      </c>
      <c r="Q413" s="267" t="s">
        <v>186</v>
      </c>
      <c r="R413" s="128">
        <v>0</v>
      </c>
    </row>
    <row r="414" spans="2:17" ht="12.75">
      <c r="B414" s="57"/>
      <c r="D414" s="22"/>
      <c r="E414" s="22"/>
      <c r="F414" s="307"/>
      <c r="G414" s="69"/>
      <c r="H414" s="73"/>
      <c r="I414" s="73"/>
      <c r="J414" s="9"/>
      <c r="K414" s="91"/>
      <c r="L414" s="223"/>
      <c r="M414" s="124"/>
      <c r="N414" s="31"/>
      <c r="O414" s="9"/>
      <c r="P414" s="108"/>
      <c r="Q414" s="267"/>
    </row>
    <row r="415" spans="1:18" ht="12.75">
      <c r="A415" s="53">
        <v>34893</v>
      </c>
      <c r="B415" s="57">
        <v>609548</v>
      </c>
      <c r="C415" s="322">
        <v>1</v>
      </c>
      <c r="D415" s="22" t="s">
        <v>443</v>
      </c>
      <c r="E415" s="22"/>
      <c r="F415" s="307" t="s">
        <v>116</v>
      </c>
      <c r="G415" s="69">
        <v>21</v>
      </c>
      <c r="H415" s="69">
        <v>17516.76</v>
      </c>
      <c r="I415" s="69">
        <v>626367</v>
      </c>
      <c r="J415" s="9"/>
      <c r="K415" s="91">
        <v>2.06920269</v>
      </c>
      <c r="L415" s="216">
        <v>3</v>
      </c>
      <c r="M415" s="69">
        <v>68973423</v>
      </c>
      <c r="N415" s="31"/>
      <c r="O415" s="9" t="s">
        <v>440</v>
      </c>
      <c r="P415" s="108">
        <v>3</v>
      </c>
      <c r="Q415" s="267" t="s">
        <v>116</v>
      </c>
      <c r="R415" s="128">
        <v>0</v>
      </c>
    </row>
    <row r="416" spans="2:17" ht="12.75">
      <c r="B416" s="57"/>
      <c r="D416" s="22"/>
      <c r="E416" s="22"/>
      <c r="F416" s="307"/>
      <c r="G416" s="69"/>
      <c r="H416" s="69"/>
      <c r="I416" s="69"/>
      <c r="J416" s="9"/>
      <c r="K416" s="91"/>
      <c r="L416" s="216"/>
      <c r="M416" s="69"/>
      <c r="N416" s="31"/>
      <c r="O416" s="9"/>
      <c r="P416" s="108"/>
      <c r="Q416" s="267"/>
    </row>
    <row r="417" spans="1:18" ht="12.75">
      <c r="A417" s="53">
        <v>35975</v>
      </c>
      <c r="B417" s="57">
        <v>292465</v>
      </c>
      <c r="C417" s="322">
        <v>1</v>
      </c>
      <c r="D417" s="22" t="s">
        <v>444</v>
      </c>
      <c r="E417" s="22"/>
      <c r="F417" s="307">
        <v>77</v>
      </c>
      <c r="G417" s="69">
        <v>33</v>
      </c>
      <c r="H417" s="69">
        <v>265521.05</v>
      </c>
      <c r="I417" s="69">
        <v>4084140</v>
      </c>
      <c r="J417" s="9"/>
      <c r="K417" s="91">
        <v>7.50000015</v>
      </c>
      <c r="L417" s="216">
        <v>7.5</v>
      </c>
      <c r="M417" s="69">
        <v>100000002</v>
      </c>
      <c r="N417" s="31"/>
      <c r="O417" s="9" t="s">
        <v>184</v>
      </c>
      <c r="P417" s="108">
        <v>7.5</v>
      </c>
      <c r="Q417" s="267" t="s">
        <v>124</v>
      </c>
      <c r="R417" s="128">
        <v>0</v>
      </c>
    </row>
    <row r="418" spans="2:17" ht="12.75">
      <c r="B418" s="57"/>
      <c r="D418" s="22"/>
      <c r="E418" s="22"/>
      <c r="F418" s="307"/>
      <c r="G418" s="69"/>
      <c r="H418" s="69"/>
      <c r="I418" s="69"/>
      <c r="J418" s="9"/>
      <c r="K418" s="91"/>
      <c r="L418" s="221"/>
      <c r="M418" s="124"/>
      <c r="N418" s="31"/>
      <c r="O418" s="9"/>
      <c r="P418" s="108"/>
      <c r="Q418" s="267"/>
    </row>
    <row r="419" spans="1:18" ht="12.75">
      <c r="A419" s="53">
        <v>35249</v>
      </c>
      <c r="B419" s="57">
        <v>615211</v>
      </c>
      <c r="C419" s="322">
        <v>1</v>
      </c>
      <c r="D419" s="22" t="s">
        <v>445</v>
      </c>
      <c r="E419" s="22"/>
      <c r="F419" s="307" t="s">
        <v>183</v>
      </c>
      <c r="G419" s="69">
        <v>2</v>
      </c>
      <c r="H419" s="69">
        <v>700</v>
      </c>
      <c r="I419" s="69">
        <v>8000</v>
      </c>
      <c r="J419" s="9"/>
      <c r="K419" s="91">
        <v>0.58800008</v>
      </c>
      <c r="L419" s="216">
        <v>8</v>
      </c>
      <c r="M419" s="69">
        <v>7350001</v>
      </c>
      <c r="N419" s="31"/>
      <c r="O419" s="9" t="s">
        <v>117</v>
      </c>
      <c r="P419" s="108">
        <v>8</v>
      </c>
      <c r="Q419" s="267" t="s">
        <v>183</v>
      </c>
      <c r="R419" s="128">
        <v>0</v>
      </c>
    </row>
    <row r="420" spans="2:17" ht="12.75">
      <c r="B420" s="57"/>
      <c r="D420" s="22"/>
      <c r="E420" s="22"/>
      <c r="F420" s="307"/>
      <c r="G420" s="69"/>
      <c r="H420" s="69"/>
      <c r="I420" s="69"/>
      <c r="J420" s="9"/>
      <c r="K420" s="91"/>
      <c r="L420" s="221"/>
      <c r="M420" s="124"/>
      <c r="N420" s="31"/>
      <c r="O420" s="9"/>
      <c r="P420" s="108"/>
      <c r="Q420" s="267"/>
    </row>
    <row r="421" spans="1:18" ht="12.75">
      <c r="A421" s="53">
        <v>35537</v>
      </c>
      <c r="B421" s="57">
        <v>615181</v>
      </c>
      <c r="C421" s="322">
        <v>1</v>
      </c>
      <c r="D421" s="22" t="s">
        <v>446</v>
      </c>
      <c r="E421" s="22"/>
      <c r="F421" s="307" t="s">
        <v>146</v>
      </c>
      <c r="G421" s="69">
        <v>145</v>
      </c>
      <c r="H421" s="69">
        <v>1793390.18</v>
      </c>
      <c r="I421" s="69">
        <v>3287423</v>
      </c>
      <c r="J421" s="9"/>
      <c r="K421" s="91">
        <v>21.60198425</v>
      </c>
      <c r="L421" s="216">
        <v>55</v>
      </c>
      <c r="M421" s="69">
        <v>39276335</v>
      </c>
      <c r="N421" s="31"/>
      <c r="O421" s="9" t="s">
        <v>447</v>
      </c>
      <c r="P421" s="108">
        <v>55</v>
      </c>
      <c r="Q421" s="267" t="s">
        <v>146</v>
      </c>
      <c r="R421" s="128">
        <v>0</v>
      </c>
    </row>
    <row r="422" spans="2:17" ht="12.75">
      <c r="B422" s="57"/>
      <c r="D422" s="22"/>
      <c r="E422" s="22"/>
      <c r="F422" s="307"/>
      <c r="G422" s="69"/>
      <c r="H422" s="69"/>
      <c r="I422" s="69"/>
      <c r="J422" s="9"/>
      <c r="K422" s="91"/>
      <c r="L422" s="221"/>
      <c r="M422" s="124"/>
      <c r="N422" s="31"/>
      <c r="O422" s="9"/>
      <c r="P422" s="108"/>
      <c r="Q422" s="267"/>
    </row>
    <row r="423" spans="1:18" ht="12.75">
      <c r="A423" s="53">
        <v>34962</v>
      </c>
      <c r="B423" s="57">
        <v>648228</v>
      </c>
      <c r="C423" s="322">
        <v>1</v>
      </c>
      <c r="D423" s="22" t="s">
        <v>448</v>
      </c>
      <c r="E423" s="22"/>
      <c r="F423" s="307">
        <v>77</v>
      </c>
      <c r="G423" s="69">
        <v>30</v>
      </c>
      <c r="H423" s="69">
        <v>291259.72</v>
      </c>
      <c r="I423" s="69">
        <v>316828</v>
      </c>
      <c r="J423" s="9"/>
      <c r="K423" s="91">
        <v>7.13650681</v>
      </c>
      <c r="L423" s="216">
        <v>95.5</v>
      </c>
      <c r="M423" s="69">
        <v>7472782</v>
      </c>
      <c r="N423" s="31"/>
      <c r="O423" s="9" t="s">
        <v>117</v>
      </c>
      <c r="P423" s="108">
        <v>95.5</v>
      </c>
      <c r="Q423" s="267" t="s">
        <v>124</v>
      </c>
      <c r="R423" s="128">
        <v>0</v>
      </c>
    </row>
    <row r="424" spans="2:17" ht="12.75">
      <c r="B424" s="57"/>
      <c r="D424" s="64"/>
      <c r="E424" s="22"/>
      <c r="F424" s="307"/>
      <c r="G424" s="69"/>
      <c r="H424" s="73"/>
      <c r="I424" s="73"/>
      <c r="J424" s="9"/>
      <c r="K424" s="91"/>
      <c r="L424" s="223"/>
      <c r="M424" s="124"/>
      <c r="N424" s="31"/>
      <c r="O424" s="9"/>
      <c r="P424" s="108"/>
      <c r="Q424" s="267"/>
    </row>
    <row r="425" spans="1:18" ht="12.75">
      <c r="A425" s="53">
        <v>35710</v>
      </c>
      <c r="B425" s="57">
        <v>157069</v>
      </c>
      <c r="C425" s="322">
        <v>1</v>
      </c>
      <c r="D425" s="22" t="s">
        <v>449</v>
      </c>
      <c r="E425" s="22"/>
      <c r="F425" s="307" t="s">
        <v>113</v>
      </c>
      <c r="G425" s="69">
        <v>34</v>
      </c>
      <c r="H425" s="69">
        <v>901751.72</v>
      </c>
      <c r="I425" s="69">
        <v>523316</v>
      </c>
      <c r="J425" s="9"/>
      <c r="K425" s="91">
        <v>21.70125957</v>
      </c>
      <c r="L425" s="216">
        <v>196.5</v>
      </c>
      <c r="M425" s="69">
        <v>11043898</v>
      </c>
      <c r="N425" s="31"/>
      <c r="O425" s="9" t="s">
        <v>276</v>
      </c>
      <c r="P425" s="108">
        <v>196.5</v>
      </c>
      <c r="Q425" s="267" t="s">
        <v>113</v>
      </c>
      <c r="R425" s="128">
        <v>0</v>
      </c>
    </row>
    <row r="426" spans="2:17" ht="12.75">
      <c r="B426" s="57"/>
      <c r="D426" s="64"/>
      <c r="E426" s="22"/>
      <c r="F426" s="307"/>
      <c r="G426" s="69"/>
      <c r="H426" s="73"/>
      <c r="I426" s="73"/>
      <c r="J426" s="9"/>
      <c r="K426" s="91"/>
      <c r="L426" s="223"/>
      <c r="M426" s="124"/>
      <c r="N426" s="31"/>
      <c r="O426" s="9"/>
      <c r="P426" s="108"/>
      <c r="Q426" s="267"/>
    </row>
    <row r="427" spans="1:18" ht="12.75">
      <c r="A427" s="53">
        <v>34967</v>
      </c>
      <c r="B427" s="57">
        <v>652360</v>
      </c>
      <c r="C427" s="322">
        <v>1</v>
      </c>
      <c r="D427" s="22" t="s">
        <v>450</v>
      </c>
      <c r="E427" s="22"/>
      <c r="F427" s="307" t="s">
        <v>396</v>
      </c>
      <c r="G427" s="69">
        <v>4</v>
      </c>
      <c r="H427" s="69">
        <v>29607.52</v>
      </c>
      <c r="I427" s="69">
        <v>19576</v>
      </c>
      <c r="J427" s="9"/>
      <c r="K427" s="91">
        <v>11.8514115</v>
      </c>
      <c r="L427" s="216">
        <v>150</v>
      </c>
      <c r="M427" s="69">
        <v>7900941</v>
      </c>
      <c r="N427" s="31"/>
      <c r="O427" s="9" t="s">
        <v>179</v>
      </c>
      <c r="P427" s="108">
        <v>150</v>
      </c>
      <c r="Q427" s="267" t="s">
        <v>396</v>
      </c>
      <c r="R427" s="128">
        <v>0</v>
      </c>
    </row>
    <row r="428" spans="2:17" ht="12.75">
      <c r="B428" s="57"/>
      <c r="D428" s="22"/>
      <c r="E428" s="22"/>
      <c r="F428" s="307"/>
      <c r="G428" s="69"/>
      <c r="H428" s="73"/>
      <c r="I428" s="73"/>
      <c r="J428" s="9"/>
      <c r="K428" s="91"/>
      <c r="L428" s="223"/>
      <c r="M428" s="124"/>
      <c r="N428" s="31"/>
      <c r="O428" s="9"/>
      <c r="P428" s="108"/>
      <c r="Q428" s="267"/>
    </row>
    <row r="429" spans="1:18" ht="12.75" customHeight="1">
      <c r="A429" s="53">
        <v>34935</v>
      </c>
      <c r="B429" s="57">
        <v>622909</v>
      </c>
      <c r="C429" s="322">
        <v>1</v>
      </c>
      <c r="D429" s="22" t="s">
        <v>451</v>
      </c>
      <c r="E429" s="22"/>
      <c r="F429" s="307" t="s">
        <v>215</v>
      </c>
      <c r="G429" s="69">
        <v>4</v>
      </c>
      <c r="H429" s="69">
        <v>25500</v>
      </c>
      <c r="I429" s="69">
        <v>17500</v>
      </c>
      <c r="J429" s="9"/>
      <c r="K429" s="91">
        <v>10.1935</v>
      </c>
      <c r="L429" s="216">
        <v>145</v>
      </c>
      <c r="M429" s="69">
        <v>7030000</v>
      </c>
      <c r="N429" s="31"/>
      <c r="O429" s="9" t="s">
        <v>147</v>
      </c>
      <c r="P429" s="108">
        <v>145</v>
      </c>
      <c r="Q429" s="267" t="s">
        <v>215</v>
      </c>
      <c r="R429" s="128">
        <v>0</v>
      </c>
    </row>
    <row r="430" spans="2:17" ht="12.75" customHeight="1">
      <c r="B430" s="57"/>
      <c r="D430" s="22"/>
      <c r="E430" s="22"/>
      <c r="F430" s="307"/>
      <c r="G430" s="69"/>
      <c r="H430" s="69"/>
      <c r="I430" s="69"/>
      <c r="J430" s="9"/>
      <c r="K430" s="91"/>
      <c r="L430" s="216"/>
      <c r="M430" s="69"/>
      <c r="N430" s="31"/>
      <c r="O430" s="9"/>
      <c r="P430" s="108"/>
      <c r="Q430" s="267"/>
    </row>
    <row r="431" spans="1:17" ht="12.75" customHeight="1">
      <c r="A431" s="53">
        <v>36082</v>
      </c>
      <c r="B431" s="57">
        <v>438872</v>
      </c>
      <c r="C431" s="322">
        <v>1</v>
      </c>
      <c r="D431" s="22" t="s">
        <v>452</v>
      </c>
      <c r="E431" s="22"/>
      <c r="F431" s="307">
        <v>22</v>
      </c>
      <c r="G431" s="69">
        <v>13</v>
      </c>
      <c r="H431" s="69">
        <v>15027.49</v>
      </c>
      <c r="I431" s="69">
        <v>325595</v>
      </c>
      <c r="J431" s="9"/>
      <c r="K431" s="91">
        <v>5.17125</v>
      </c>
      <c r="L431" s="216">
        <v>5.25</v>
      </c>
      <c r="M431" s="69">
        <v>98500000</v>
      </c>
      <c r="N431" s="31"/>
      <c r="O431" s="9" t="s">
        <v>453</v>
      </c>
      <c r="P431" s="108"/>
      <c r="Q431" s="267"/>
    </row>
    <row r="432" spans="2:17" ht="12.75">
      <c r="B432" s="57"/>
      <c r="D432" s="64"/>
      <c r="E432" s="22"/>
      <c r="F432" s="307"/>
      <c r="G432" s="69"/>
      <c r="H432" s="69"/>
      <c r="I432" s="69"/>
      <c r="J432" s="9"/>
      <c r="K432" s="91"/>
      <c r="L432" s="223"/>
      <c r="M432" s="124"/>
      <c r="N432" s="31"/>
      <c r="P432" s="108"/>
      <c r="Q432" s="267"/>
    </row>
    <row r="433" spans="1:18" ht="12.75">
      <c r="A433" s="53">
        <v>35417</v>
      </c>
      <c r="B433" s="57">
        <v>6053</v>
      </c>
      <c r="C433" s="322">
        <v>1</v>
      </c>
      <c r="D433" s="22" t="s">
        <v>454</v>
      </c>
      <c r="E433" s="22"/>
      <c r="F433" s="307" t="s">
        <v>113</v>
      </c>
      <c r="G433" s="69">
        <v>445</v>
      </c>
      <c r="H433" s="69">
        <v>1021432.26</v>
      </c>
      <c r="I433" s="69">
        <v>1387682</v>
      </c>
      <c r="J433" s="9"/>
      <c r="K433" s="91">
        <v>11.95376325</v>
      </c>
      <c r="L433" s="216">
        <v>65</v>
      </c>
      <c r="M433" s="69">
        <v>18390405</v>
      </c>
      <c r="N433" s="31"/>
      <c r="O433" s="9" t="s">
        <v>196</v>
      </c>
      <c r="P433" s="108">
        <v>65</v>
      </c>
      <c r="Q433" s="267" t="s">
        <v>113</v>
      </c>
      <c r="R433" s="128">
        <v>0</v>
      </c>
    </row>
    <row r="434" spans="2:17" ht="12.75">
      <c r="B434" s="57"/>
      <c r="D434" s="22"/>
      <c r="E434" s="22"/>
      <c r="F434" s="307"/>
      <c r="G434" s="69"/>
      <c r="H434" s="69"/>
      <c r="I434" s="69"/>
      <c r="J434" s="9"/>
      <c r="K434" s="91"/>
      <c r="L434" s="221"/>
      <c r="M434" s="124"/>
      <c r="N434" s="31"/>
      <c r="P434" s="108"/>
      <c r="Q434" s="267"/>
    </row>
    <row r="435" spans="1:18" s="214" customFormat="1" ht="12.75">
      <c r="A435" s="208">
        <v>35565</v>
      </c>
      <c r="B435" s="209">
        <v>659640</v>
      </c>
      <c r="C435" s="326">
        <v>1</v>
      </c>
      <c r="D435" s="210" t="s">
        <v>455</v>
      </c>
      <c r="E435" s="210"/>
      <c r="F435" s="307" t="s">
        <v>113</v>
      </c>
      <c r="G435" s="211">
        <v>18</v>
      </c>
      <c r="H435" s="211">
        <v>405234.13</v>
      </c>
      <c r="I435" s="211">
        <v>5506236</v>
      </c>
      <c r="J435" s="212"/>
      <c r="K435" s="91">
        <v>6.782523</v>
      </c>
      <c r="L435" s="216">
        <v>8.25</v>
      </c>
      <c r="M435" s="69">
        <v>82212400</v>
      </c>
      <c r="N435" s="213"/>
      <c r="O435" s="9" t="s">
        <v>134</v>
      </c>
      <c r="P435" s="108">
        <v>8.25</v>
      </c>
      <c r="Q435" s="267" t="s">
        <v>113</v>
      </c>
      <c r="R435" s="128">
        <v>0</v>
      </c>
    </row>
    <row r="436" spans="2:17" ht="12.75">
      <c r="B436" s="57"/>
      <c r="D436" s="64"/>
      <c r="E436" s="22"/>
      <c r="F436" s="307"/>
      <c r="G436" s="69"/>
      <c r="H436" s="69"/>
      <c r="I436" s="69"/>
      <c r="J436" s="9"/>
      <c r="K436" s="100"/>
      <c r="L436" s="226"/>
      <c r="M436" s="124"/>
      <c r="N436" s="31"/>
      <c r="P436" s="108"/>
      <c r="Q436" s="267"/>
    </row>
    <row r="437" spans="1:18" ht="12.75">
      <c r="A437" s="53">
        <v>35055</v>
      </c>
      <c r="B437" s="57">
        <v>651839</v>
      </c>
      <c r="C437" s="322">
        <v>1</v>
      </c>
      <c r="D437" s="22" t="s">
        <v>456</v>
      </c>
      <c r="E437" s="22"/>
      <c r="F437" s="307" t="s">
        <v>162</v>
      </c>
      <c r="G437" s="69">
        <v>14</v>
      </c>
      <c r="H437" s="69">
        <v>6042.5</v>
      </c>
      <c r="I437" s="69">
        <v>279200</v>
      </c>
      <c r="J437" s="9"/>
      <c r="K437" s="91">
        <v>0.4980531375</v>
      </c>
      <c r="L437" s="216">
        <v>2.25</v>
      </c>
      <c r="M437" s="69">
        <v>22135695</v>
      </c>
      <c r="N437" s="31"/>
      <c r="O437" s="9" t="s">
        <v>141</v>
      </c>
      <c r="P437" s="108">
        <v>2.25</v>
      </c>
      <c r="Q437" s="267" t="s">
        <v>162</v>
      </c>
      <c r="R437" s="128">
        <v>0</v>
      </c>
    </row>
    <row r="438" spans="2:17" ht="12.75" customHeight="1">
      <c r="B438" s="57"/>
      <c r="D438" s="64"/>
      <c r="E438" s="22"/>
      <c r="F438" s="307"/>
      <c r="G438" s="69"/>
      <c r="H438" s="69"/>
      <c r="I438" s="69"/>
      <c r="J438" s="9"/>
      <c r="K438" s="69"/>
      <c r="L438" s="216"/>
      <c r="M438" s="220"/>
      <c r="N438" s="31"/>
      <c r="P438" s="108"/>
      <c r="Q438" s="267"/>
    </row>
    <row r="439" spans="1:18" ht="12.75">
      <c r="A439" s="53">
        <v>35531</v>
      </c>
      <c r="B439" s="57">
        <v>650847</v>
      </c>
      <c r="C439" s="322">
        <v>1</v>
      </c>
      <c r="D439" s="22" t="s">
        <v>457</v>
      </c>
      <c r="E439" s="22"/>
      <c r="F439" s="307" t="s">
        <v>215</v>
      </c>
      <c r="G439" s="69">
        <v>4</v>
      </c>
      <c r="H439" s="69">
        <v>10941</v>
      </c>
      <c r="I439" s="69">
        <v>27300</v>
      </c>
      <c r="J439" s="9"/>
      <c r="K439" s="215">
        <v>3.346167025</v>
      </c>
      <c r="L439" s="217">
        <v>47.5</v>
      </c>
      <c r="M439" s="211">
        <v>6289299</v>
      </c>
      <c r="N439" s="31"/>
      <c r="O439" s="9" t="s">
        <v>117</v>
      </c>
      <c r="P439" s="108">
        <v>47.5</v>
      </c>
      <c r="Q439" s="267" t="s">
        <v>215</v>
      </c>
      <c r="R439" s="128">
        <v>0</v>
      </c>
    </row>
    <row r="440" spans="1:17" ht="12.75" customHeight="1">
      <c r="A440" s="53">
        <v>35531</v>
      </c>
      <c r="B440" s="57">
        <v>650858</v>
      </c>
      <c r="D440" s="64" t="s">
        <v>189</v>
      </c>
      <c r="E440" s="22"/>
      <c r="F440" s="307" t="s">
        <v>215</v>
      </c>
      <c r="G440" s="69">
        <v>1</v>
      </c>
      <c r="H440" s="69">
        <v>10400</v>
      </c>
      <c r="I440" s="69">
        <v>104000</v>
      </c>
      <c r="J440" s="9"/>
      <c r="K440" s="211" t="s">
        <v>127</v>
      </c>
      <c r="L440" s="217">
        <v>17.5</v>
      </c>
      <c r="M440" s="211">
        <v>2050000</v>
      </c>
      <c r="N440" s="31"/>
      <c r="O440" s="9" t="s">
        <v>117</v>
      </c>
      <c r="P440" s="108">
        <v>17.5</v>
      </c>
      <c r="Q440" s="267" t="s">
        <v>215</v>
      </c>
    </row>
    <row r="441" spans="2:17" ht="12.75" customHeight="1">
      <c r="B441" s="57"/>
      <c r="D441" s="64"/>
      <c r="E441" s="22"/>
      <c r="F441" s="307"/>
      <c r="G441" s="69"/>
      <c r="H441" s="69"/>
      <c r="I441" s="69"/>
      <c r="J441" s="9"/>
      <c r="K441" s="69"/>
      <c r="L441" s="217"/>
      <c r="M441" s="69"/>
      <c r="N441" s="31"/>
      <c r="O441" s="9"/>
      <c r="P441" s="108"/>
      <c r="Q441" s="267"/>
    </row>
    <row r="442" spans="1:18" ht="12.75">
      <c r="A442" s="53">
        <v>35713</v>
      </c>
      <c r="B442" s="57">
        <v>150659</v>
      </c>
      <c r="C442" s="322">
        <v>1</v>
      </c>
      <c r="D442" s="22" t="s">
        <v>458</v>
      </c>
      <c r="E442" s="22"/>
      <c r="F442" s="307" t="s">
        <v>140</v>
      </c>
      <c r="G442" s="69">
        <v>118</v>
      </c>
      <c r="H442" s="69">
        <v>78057.26</v>
      </c>
      <c r="I442" s="69">
        <v>259378</v>
      </c>
      <c r="J442" s="9"/>
      <c r="K442" s="91">
        <v>13.2371838</v>
      </c>
      <c r="L442" s="216">
        <v>30</v>
      </c>
      <c r="M442" s="69">
        <v>44123946</v>
      </c>
      <c r="N442" s="31"/>
      <c r="O442" s="9" t="s">
        <v>297</v>
      </c>
      <c r="P442" s="108">
        <v>30</v>
      </c>
      <c r="Q442" s="267" t="s">
        <v>140</v>
      </c>
      <c r="R442" s="128">
        <v>0</v>
      </c>
    </row>
    <row r="443" spans="2:17" ht="12.75">
      <c r="B443" s="57"/>
      <c r="D443" s="22"/>
      <c r="E443" s="22"/>
      <c r="F443" s="307"/>
      <c r="G443" s="69"/>
      <c r="H443" s="69"/>
      <c r="I443" s="69"/>
      <c r="J443" s="9"/>
      <c r="K443" s="91"/>
      <c r="L443" s="216"/>
      <c r="M443" s="69"/>
      <c r="N443" s="31"/>
      <c r="O443" s="151"/>
      <c r="P443" s="108"/>
      <c r="Q443" s="267"/>
    </row>
    <row r="444" spans="1:17" ht="12.75">
      <c r="A444" s="53">
        <v>36117</v>
      </c>
      <c r="B444" s="57">
        <v>438485</v>
      </c>
      <c r="C444" s="322">
        <v>1</v>
      </c>
      <c r="D444" s="22" t="s">
        <v>459</v>
      </c>
      <c r="E444" s="22"/>
      <c r="F444" s="307">
        <v>26</v>
      </c>
      <c r="G444" s="69">
        <v>11</v>
      </c>
      <c r="H444" s="69">
        <v>5472.52</v>
      </c>
      <c r="I444" s="69">
        <v>49964</v>
      </c>
      <c r="J444" s="9"/>
      <c r="K444" s="91">
        <v>5.75</v>
      </c>
      <c r="L444" s="216">
        <v>11.5</v>
      </c>
      <c r="M444" s="69">
        <v>50000000</v>
      </c>
      <c r="N444" s="31"/>
      <c r="O444" s="9" t="s">
        <v>117</v>
      </c>
      <c r="P444" s="108"/>
      <c r="Q444" s="267"/>
    </row>
    <row r="445" spans="2:17" ht="12.75">
      <c r="B445" s="57"/>
      <c r="D445" s="22"/>
      <c r="E445" s="22"/>
      <c r="F445" s="307"/>
      <c r="G445" s="69"/>
      <c r="H445" s="69"/>
      <c r="I445" s="69"/>
      <c r="J445" s="9"/>
      <c r="K445" s="91"/>
      <c r="L445" s="216"/>
      <c r="M445" s="69"/>
      <c r="N445" s="31"/>
      <c r="O445" s="151"/>
      <c r="P445" s="108"/>
      <c r="Q445" s="267"/>
    </row>
    <row r="446" spans="1:18" ht="12.75">
      <c r="A446" s="53">
        <v>36088</v>
      </c>
      <c r="B446" s="57">
        <v>433996</v>
      </c>
      <c r="C446" s="322">
        <v>1</v>
      </c>
      <c r="D446" s="22" t="s">
        <v>460</v>
      </c>
      <c r="E446" s="22"/>
      <c r="F446" s="307">
        <v>47</v>
      </c>
      <c r="G446" s="69">
        <v>24</v>
      </c>
      <c r="H446" s="69">
        <v>89481.53</v>
      </c>
      <c r="I446" s="69">
        <v>160375</v>
      </c>
      <c r="J446" s="9"/>
      <c r="K446" s="91">
        <v>10.665274815</v>
      </c>
      <c r="L446" s="216">
        <v>58.5</v>
      </c>
      <c r="M446" s="69">
        <v>18231239</v>
      </c>
      <c r="N446" s="31"/>
      <c r="O446" s="9" t="s">
        <v>461</v>
      </c>
      <c r="P446" s="108">
        <v>58.5</v>
      </c>
      <c r="Q446" s="267" t="s">
        <v>152</v>
      </c>
      <c r="R446" s="128">
        <v>0</v>
      </c>
    </row>
    <row r="447" spans="2:17" ht="15">
      <c r="B447" s="57"/>
      <c r="D447" s="22"/>
      <c r="E447" s="22"/>
      <c r="F447" s="307"/>
      <c r="G447" s="142"/>
      <c r="H447" s="145"/>
      <c r="I447" s="145"/>
      <c r="J447" s="9"/>
      <c r="K447" s="91"/>
      <c r="L447" s="223"/>
      <c r="M447" s="124"/>
      <c r="N447" s="31"/>
      <c r="O447" s="9"/>
      <c r="P447" s="108"/>
      <c r="Q447" s="271"/>
    </row>
    <row r="448" spans="1:18" ht="12.75">
      <c r="A448" s="53">
        <v>35417</v>
      </c>
      <c r="B448" s="57">
        <v>660147</v>
      </c>
      <c r="C448" s="322">
        <v>1</v>
      </c>
      <c r="D448" s="22" t="s">
        <v>462</v>
      </c>
      <c r="E448" s="22"/>
      <c r="F448" s="307" t="s">
        <v>113</v>
      </c>
      <c r="G448" s="69">
        <v>3225</v>
      </c>
      <c r="H448" s="69">
        <v>8774147.01</v>
      </c>
      <c r="I448" s="69">
        <v>6248244</v>
      </c>
      <c r="J448" s="9"/>
      <c r="K448" s="91">
        <v>4.2699</v>
      </c>
      <c r="L448" s="216">
        <v>129</v>
      </c>
      <c r="M448" s="69">
        <v>3310000</v>
      </c>
      <c r="N448" s="31"/>
      <c r="O448" s="9" t="s">
        <v>167</v>
      </c>
      <c r="P448" s="108">
        <v>129</v>
      </c>
      <c r="Q448" s="267" t="s">
        <v>113</v>
      </c>
      <c r="R448" s="128">
        <v>0</v>
      </c>
    </row>
    <row r="449" spans="2:17" ht="12.75">
      <c r="B449" s="57"/>
      <c r="D449" s="22"/>
      <c r="E449" s="22"/>
      <c r="F449" s="307"/>
      <c r="G449" s="69"/>
      <c r="H449" s="69"/>
      <c r="I449" s="69"/>
      <c r="J449" s="9"/>
      <c r="K449" s="215"/>
      <c r="L449" s="217"/>
      <c r="M449" s="69"/>
      <c r="N449" s="31"/>
      <c r="O449" s="9"/>
      <c r="P449" s="108"/>
      <c r="Q449" s="267"/>
    </row>
    <row r="450" spans="1:18" ht="12.75">
      <c r="A450" s="53">
        <v>35787</v>
      </c>
      <c r="B450" s="57">
        <v>224015</v>
      </c>
      <c r="C450" s="322">
        <v>1</v>
      </c>
      <c r="D450" s="22" t="s">
        <v>463</v>
      </c>
      <c r="E450" s="22"/>
      <c r="F450" s="307" t="s">
        <v>272</v>
      </c>
      <c r="G450" s="69">
        <v>1</v>
      </c>
      <c r="H450" s="69">
        <v>800</v>
      </c>
      <c r="I450" s="69">
        <v>1000</v>
      </c>
      <c r="J450" s="9"/>
      <c r="K450" s="91">
        <v>7.17017565</v>
      </c>
      <c r="L450" s="216">
        <v>82.5</v>
      </c>
      <c r="M450" s="69">
        <v>8691122</v>
      </c>
      <c r="N450" s="31"/>
      <c r="O450" s="9" t="s">
        <v>259</v>
      </c>
      <c r="P450" s="108">
        <v>82.5</v>
      </c>
      <c r="Q450" s="267" t="s">
        <v>272</v>
      </c>
      <c r="R450" s="128">
        <v>0</v>
      </c>
    </row>
    <row r="451" spans="2:17" ht="12.75">
      <c r="B451" s="57"/>
      <c r="D451" s="22"/>
      <c r="E451" s="22"/>
      <c r="F451" s="307"/>
      <c r="G451" s="69"/>
      <c r="H451" s="69"/>
      <c r="I451" s="69"/>
      <c r="J451" s="9"/>
      <c r="K451" s="91"/>
      <c r="L451" s="216"/>
      <c r="M451" s="69"/>
      <c r="N451" s="31"/>
      <c r="O451" s="9"/>
      <c r="P451" s="108"/>
      <c r="Q451" s="267"/>
    </row>
    <row r="452" spans="1:17" ht="12.75">
      <c r="A452" s="53">
        <v>36166</v>
      </c>
      <c r="B452" s="57">
        <v>517555</v>
      </c>
      <c r="C452" s="322">
        <v>1</v>
      </c>
      <c r="D452" s="22" t="s">
        <v>52</v>
      </c>
      <c r="E452" s="22"/>
      <c r="F452" s="307">
        <v>34</v>
      </c>
      <c r="G452" s="69">
        <v>18</v>
      </c>
      <c r="H452" s="69">
        <v>6460.48</v>
      </c>
      <c r="I452" s="69">
        <v>1604573</v>
      </c>
      <c r="J452" s="9"/>
      <c r="K452" s="91">
        <v>0.5599469125</v>
      </c>
      <c r="L452" s="216">
        <v>1.25</v>
      </c>
      <c r="M452" s="69">
        <v>44795753</v>
      </c>
      <c r="N452" s="31"/>
      <c r="O452" t="s">
        <v>110</v>
      </c>
      <c r="P452" s="108"/>
      <c r="Q452" s="267"/>
    </row>
    <row r="453" spans="2:17" ht="12.75">
      <c r="B453" s="57"/>
      <c r="D453" s="64" t="s">
        <v>464</v>
      </c>
      <c r="E453" s="22"/>
      <c r="F453" s="307"/>
      <c r="G453" s="69"/>
      <c r="H453" s="69"/>
      <c r="I453" s="69"/>
      <c r="J453" s="9"/>
      <c r="K453" s="91"/>
      <c r="L453" s="221"/>
      <c r="M453" s="124"/>
      <c r="N453" s="31"/>
      <c r="O453" s="9"/>
      <c r="P453" s="108"/>
      <c r="Q453" s="267"/>
    </row>
    <row r="454" spans="1:18" ht="12.75">
      <c r="A454" s="53">
        <v>35412</v>
      </c>
      <c r="B454" s="57">
        <v>664815</v>
      </c>
      <c r="C454" s="322">
        <v>1</v>
      </c>
      <c r="D454" s="22" t="s">
        <v>465</v>
      </c>
      <c r="E454" s="22"/>
      <c r="F454" s="307" t="s">
        <v>129</v>
      </c>
      <c r="G454" s="69">
        <v>332</v>
      </c>
      <c r="H454" s="69">
        <v>1190901.13</v>
      </c>
      <c r="I454" s="69">
        <v>10240442</v>
      </c>
      <c r="J454" s="9"/>
      <c r="K454" s="91">
        <v>17.7818772</v>
      </c>
      <c r="L454" s="216">
        <v>15</v>
      </c>
      <c r="M454" s="69">
        <v>118545848</v>
      </c>
      <c r="N454" s="31"/>
      <c r="O454" s="9" t="s">
        <v>170</v>
      </c>
      <c r="P454" s="108">
        <v>15</v>
      </c>
      <c r="Q454" s="267" t="s">
        <v>129</v>
      </c>
      <c r="R454" s="128">
        <v>0</v>
      </c>
    </row>
    <row r="455" spans="2:17" ht="12.75">
      <c r="B455" s="57"/>
      <c r="D455" s="22"/>
      <c r="E455" s="22"/>
      <c r="F455" s="307"/>
      <c r="G455" s="69"/>
      <c r="H455" s="69"/>
      <c r="I455" s="69"/>
      <c r="J455" s="9"/>
      <c r="K455" s="91"/>
      <c r="L455" s="221"/>
      <c r="M455" s="124"/>
      <c r="N455" s="31"/>
      <c r="O455" s="9"/>
      <c r="P455" s="108"/>
      <c r="Q455" s="267"/>
    </row>
    <row r="456" spans="1:18" ht="12.75">
      <c r="A456" s="53">
        <v>34974</v>
      </c>
      <c r="B456" s="57">
        <v>680770</v>
      </c>
      <c r="C456" s="322">
        <v>1</v>
      </c>
      <c r="D456" s="22" t="s">
        <v>466</v>
      </c>
      <c r="E456" s="22"/>
      <c r="F456" s="307" t="s">
        <v>116</v>
      </c>
      <c r="G456" s="69">
        <v>145</v>
      </c>
      <c r="H456" s="69">
        <v>422469.81</v>
      </c>
      <c r="I456" s="69">
        <v>88234370</v>
      </c>
      <c r="J456" s="9"/>
      <c r="K456" s="91">
        <v>11.1433781875</v>
      </c>
      <c r="L456" s="216">
        <v>0.625</v>
      </c>
      <c r="M456" s="69">
        <v>1782940510</v>
      </c>
      <c r="N456" s="31"/>
      <c r="O456" s="9" t="s">
        <v>467</v>
      </c>
      <c r="P456" s="108">
        <v>0.625</v>
      </c>
      <c r="Q456" s="267" t="s">
        <v>116</v>
      </c>
      <c r="R456" s="128">
        <v>0</v>
      </c>
    </row>
    <row r="457" spans="2:17" ht="12.75">
      <c r="B457" s="57"/>
      <c r="D457" s="64"/>
      <c r="E457" s="22"/>
      <c r="F457" s="307"/>
      <c r="G457" s="69"/>
      <c r="H457" s="69"/>
      <c r="I457" s="69"/>
      <c r="J457" s="9"/>
      <c r="K457" s="91"/>
      <c r="L457" s="223"/>
      <c r="M457" s="124"/>
      <c r="N457" s="31"/>
      <c r="O457" s="9" t="s">
        <v>134</v>
      </c>
      <c r="P457" s="108"/>
      <c r="Q457" s="267"/>
    </row>
    <row r="458" spans="1:18" ht="12.75">
      <c r="A458" s="53">
        <v>34970</v>
      </c>
      <c r="B458" s="57">
        <v>668851</v>
      </c>
      <c r="C458" s="322">
        <v>1</v>
      </c>
      <c r="D458" s="22" t="s">
        <v>468</v>
      </c>
      <c r="E458" s="22"/>
      <c r="F458" s="307" t="s">
        <v>162</v>
      </c>
      <c r="G458" s="69">
        <v>53</v>
      </c>
      <c r="H458" s="69">
        <v>103949.96</v>
      </c>
      <c r="I458" s="69">
        <v>1207161</v>
      </c>
      <c r="J458" s="9"/>
      <c r="K458" s="91">
        <v>4.2924791875</v>
      </c>
      <c r="L458" s="216">
        <v>8.75</v>
      </c>
      <c r="M458" s="69">
        <v>49056905</v>
      </c>
      <c r="N458" s="31"/>
      <c r="O458" s="9" t="s">
        <v>442</v>
      </c>
      <c r="P458" s="108">
        <v>8.75</v>
      </c>
      <c r="Q458" s="267" t="s">
        <v>162</v>
      </c>
      <c r="R458" s="128">
        <v>0</v>
      </c>
    </row>
    <row r="459" spans="2:17" ht="12.75">
      <c r="B459" s="57"/>
      <c r="D459" s="22"/>
      <c r="E459" s="22"/>
      <c r="F459" s="307"/>
      <c r="G459" s="69"/>
      <c r="H459" s="69"/>
      <c r="I459" s="69"/>
      <c r="J459" s="9"/>
      <c r="K459" s="91"/>
      <c r="L459" s="216"/>
      <c r="M459" s="69"/>
      <c r="N459" s="31"/>
      <c r="O459" s="9"/>
      <c r="P459" s="108"/>
      <c r="Q459" s="267"/>
    </row>
    <row r="460" spans="1:17" ht="12.75">
      <c r="A460" s="53">
        <v>36040</v>
      </c>
      <c r="B460" s="57">
        <v>402941</v>
      </c>
      <c r="C460" s="322">
        <v>1</v>
      </c>
      <c r="D460" s="22" t="s">
        <v>469</v>
      </c>
      <c r="E460" s="22"/>
      <c r="F460" s="307">
        <v>43</v>
      </c>
      <c r="G460" s="69">
        <v>27</v>
      </c>
      <c r="H460" s="69">
        <v>67494.45</v>
      </c>
      <c r="I460" s="69">
        <v>365667</v>
      </c>
      <c r="J460" s="9"/>
      <c r="K460" s="91">
        <v>2.477544615</v>
      </c>
      <c r="L460" s="216">
        <v>19.5</v>
      </c>
      <c r="M460" s="69">
        <v>12705357</v>
      </c>
      <c r="N460" s="31"/>
      <c r="O460" s="9" t="s">
        <v>339</v>
      </c>
      <c r="P460" s="108"/>
      <c r="Q460" s="267"/>
    </row>
    <row r="461" spans="2:17" ht="12.75">
      <c r="B461" s="57"/>
      <c r="D461" s="22"/>
      <c r="E461" s="22"/>
      <c r="F461" s="307"/>
      <c r="G461" s="69"/>
      <c r="H461" s="69"/>
      <c r="I461" s="69"/>
      <c r="J461" s="9"/>
      <c r="K461" s="91"/>
      <c r="L461" s="223"/>
      <c r="M461" s="124"/>
      <c r="N461" s="31"/>
      <c r="O461" s="9"/>
      <c r="P461" s="108"/>
      <c r="Q461" s="267"/>
    </row>
    <row r="462" spans="1:18" ht="12.75">
      <c r="A462" s="53">
        <v>34968</v>
      </c>
      <c r="B462" s="57">
        <v>671268</v>
      </c>
      <c r="C462" s="322">
        <v>1</v>
      </c>
      <c r="D462" s="22" t="s">
        <v>470</v>
      </c>
      <c r="E462" s="22"/>
      <c r="F462" s="307" t="s">
        <v>215</v>
      </c>
      <c r="G462" s="69">
        <v>1</v>
      </c>
      <c r="H462" s="69">
        <v>5275</v>
      </c>
      <c r="I462" s="69">
        <v>2500</v>
      </c>
      <c r="J462" s="9"/>
      <c r="K462" s="91">
        <v>5.3669924</v>
      </c>
      <c r="L462" s="216">
        <v>220</v>
      </c>
      <c r="M462" s="69">
        <v>2439542</v>
      </c>
      <c r="N462" s="31"/>
      <c r="O462" s="9" t="s">
        <v>117</v>
      </c>
      <c r="P462" s="108">
        <v>220</v>
      </c>
      <c r="Q462" s="267" t="s">
        <v>215</v>
      </c>
      <c r="R462" s="128">
        <v>0</v>
      </c>
    </row>
    <row r="463" spans="2:17" ht="12.75">
      <c r="B463" s="57"/>
      <c r="D463" s="64"/>
      <c r="E463" s="22"/>
      <c r="F463" s="307"/>
      <c r="G463" s="69"/>
      <c r="H463" s="69"/>
      <c r="I463" s="69"/>
      <c r="J463" s="9"/>
      <c r="K463" s="91"/>
      <c r="L463" s="221"/>
      <c r="M463" s="124"/>
      <c r="N463" s="31"/>
      <c r="O463" s="9"/>
      <c r="P463" s="108"/>
      <c r="Q463" s="267"/>
    </row>
    <row r="464" spans="1:18" ht="12.75">
      <c r="A464" s="53">
        <v>36026</v>
      </c>
      <c r="B464" s="57">
        <v>673071</v>
      </c>
      <c r="C464" s="322">
        <v>1</v>
      </c>
      <c r="D464" s="22" t="s">
        <v>471</v>
      </c>
      <c r="E464" s="22"/>
      <c r="F464" s="307" t="s">
        <v>215</v>
      </c>
      <c r="G464" s="69">
        <v>14</v>
      </c>
      <c r="H464" s="69">
        <v>16970.02</v>
      </c>
      <c r="I464" s="69">
        <v>174208</v>
      </c>
      <c r="J464" s="9"/>
      <c r="K464" s="91">
        <v>6.68227302</v>
      </c>
      <c r="L464" s="216">
        <v>9.5</v>
      </c>
      <c r="M464" s="69">
        <v>70339716</v>
      </c>
      <c r="N464" s="31"/>
      <c r="O464" s="9" t="s">
        <v>472</v>
      </c>
      <c r="P464" s="108">
        <v>9.5</v>
      </c>
      <c r="Q464" s="267" t="s">
        <v>215</v>
      </c>
      <c r="R464" s="128">
        <v>0</v>
      </c>
    </row>
    <row r="465" spans="2:17" ht="12.75">
      <c r="B465" s="57"/>
      <c r="D465" s="64"/>
      <c r="E465" s="22"/>
      <c r="F465" s="307"/>
      <c r="G465" s="69"/>
      <c r="H465" s="69"/>
      <c r="I465" s="69"/>
      <c r="J465" s="9"/>
      <c r="K465" s="91"/>
      <c r="L465" s="221"/>
      <c r="M465" s="124"/>
      <c r="N465" s="31"/>
      <c r="O465" s="9"/>
      <c r="P465" s="108"/>
      <c r="Q465" s="267"/>
    </row>
    <row r="466" spans="1:18" ht="12.75">
      <c r="A466" s="53">
        <v>36152</v>
      </c>
      <c r="B466" s="57">
        <v>258360</v>
      </c>
      <c r="C466" s="322">
        <v>1</v>
      </c>
      <c r="D466" s="22" t="s">
        <v>473</v>
      </c>
      <c r="E466" s="22"/>
      <c r="F466" s="307">
        <v>42</v>
      </c>
      <c r="G466" s="69">
        <v>19</v>
      </c>
      <c r="H466" s="69">
        <v>70669.42</v>
      </c>
      <c r="I466" s="69">
        <v>47336</v>
      </c>
      <c r="J466" s="9"/>
      <c r="K466" s="91">
        <v>9.75</v>
      </c>
      <c r="L466" s="216">
        <v>150</v>
      </c>
      <c r="M466" s="69">
        <v>6500000</v>
      </c>
      <c r="N466" s="31"/>
      <c r="O466" s="9" t="s">
        <v>184</v>
      </c>
      <c r="P466" s="108">
        <v>150</v>
      </c>
      <c r="Q466" s="267" t="s">
        <v>140</v>
      </c>
      <c r="R466" s="128">
        <v>0</v>
      </c>
    </row>
    <row r="467" spans="2:17" ht="12.75">
      <c r="B467" s="57"/>
      <c r="D467" s="64"/>
      <c r="E467" s="22"/>
      <c r="F467" s="307"/>
      <c r="G467" s="69"/>
      <c r="H467" s="69"/>
      <c r="I467" s="69"/>
      <c r="J467" s="9"/>
      <c r="K467" s="91"/>
      <c r="L467" s="221"/>
      <c r="M467" s="124"/>
      <c r="N467" s="31"/>
      <c r="O467" s="9"/>
      <c r="P467" s="108"/>
      <c r="Q467" s="267"/>
    </row>
    <row r="468" spans="1:18" ht="12.75">
      <c r="A468" s="53">
        <v>35384</v>
      </c>
      <c r="B468" s="57">
        <v>229021</v>
      </c>
      <c r="C468" s="322">
        <v>1</v>
      </c>
      <c r="D468" s="22" t="s">
        <v>474</v>
      </c>
      <c r="E468" s="22"/>
      <c r="F468" s="307" t="s">
        <v>152</v>
      </c>
      <c r="G468" s="69">
        <v>108</v>
      </c>
      <c r="H468" s="69">
        <v>179515.47</v>
      </c>
      <c r="I468" s="69">
        <v>2061875</v>
      </c>
      <c r="J468" s="9"/>
      <c r="K468" s="91">
        <v>4.0241761725</v>
      </c>
      <c r="L468" s="216">
        <v>8.25</v>
      </c>
      <c r="M468" s="69">
        <v>48777893</v>
      </c>
      <c r="N468" s="31"/>
      <c r="O468" s="9" t="s">
        <v>203</v>
      </c>
      <c r="P468" s="108">
        <v>8.25</v>
      </c>
      <c r="Q468" s="267" t="s">
        <v>152</v>
      </c>
      <c r="R468" s="128">
        <v>0</v>
      </c>
    </row>
    <row r="469" spans="2:17" ht="12.75">
      <c r="B469" s="57"/>
      <c r="D469" s="22"/>
      <c r="E469" s="22"/>
      <c r="F469" s="307"/>
      <c r="G469" s="69"/>
      <c r="H469" s="69"/>
      <c r="I469" s="69"/>
      <c r="J469" s="9"/>
      <c r="K469" s="91"/>
      <c r="L469" s="216"/>
      <c r="M469" s="69"/>
      <c r="N469" s="31"/>
      <c r="O469" s="9"/>
      <c r="P469" s="108"/>
      <c r="Q469" s="267"/>
    </row>
    <row r="470" spans="1:18" ht="12.75">
      <c r="A470" s="53">
        <v>35866</v>
      </c>
      <c r="B470" s="57">
        <v>257066</v>
      </c>
      <c r="C470" s="322">
        <v>1</v>
      </c>
      <c r="D470" s="22" t="s">
        <v>475</v>
      </c>
      <c r="E470" s="22"/>
      <c r="F470" s="307">
        <v>48</v>
      </c>
      <c r="G470" s="69">
        <v>11</v>
      </c>
      <c r="H470" s="69">
        <v>113456.2</v>
      </c>
      <c r="I470" s="69">
        <v>86165</v>
      </c>
      <c r="J470" s="9"/>
      <c r="K470" s="91">
        <v>8.679</v>
      </c>
      <c r="L470" s="216">
        <v>131.5</v>
      </c>
      <c r="M470" s="69">
        <v>6600000</v>
      </c>
      <c r="N470" s="31"/>
      <c r="O470" s="9" t="s">
        <v>117</v>
      </c>
      <c r="P470" s="108">
        <v>131.5</v>
      </c>
      <c r="Q470" s="267" t="s">
        <v>113</v>
      </c>
      <c r="R470" s="128">
        <v>0</v>
      </c>
    </row>
    <row r="471" spans="2:17" ht="12.75">
      <c r="B471" s="57"/>
      <c r="D471" s="22"/>
      <c r="E471" s="22"/>
      <c r="F471" s="307"/>
      <c r="G471" s="69"/>
      <c r="H471" s="69"/>
      <c r="I471" s="69"/>
      <c r="J471" s="9"/>
      <c r="K471" s="91"/>
      <c r="L471" s="221"/>
      <c r="M471" s="124"/>
      <c r="N471" s="31"/>
      <c r="O471" s="9"/>
      <c r="P471" s="108"/>
      <c r="Q471" s="267"/>
    </row>
    <row r="472" spans="1:18" ht="12.75">
      <c r="A472" s="53">
        <v>35338</v>
      </c>
      <c r="B472" s="57">
        <v>683166</v>
      </c>
      <c r="C472" s="322">
        <v>1</v>
      </c>
      <c r="D472" s="22" t="s">
        <v>476</v>
      </c>
      <c r="E472" s="22"/>
      <c r="F472" s="307">
        <v>46</v>
      </c>
      <c r="G472" s="69">
        <v>38</v>
      </c>
      <c r="H472" s="69">
        <v>222067.72</v>
      </c>
      <c r="I472" s="69">
        <v>496741</v>
      </c>
      <c r="J472" s="9"/>
      <c r="K472" s="91">
        <v>12.12305822</v>
      </c>
      <c r="L472" s="216">
        <v>45.5</v>
      </c>
      <c r="M472" s="69">
        <v>26644084</v>
      </c>
      <c r="N472" s="31"/>
      <c r="O472" s="9" t="s">
        <v>477</v>
      </c>
      <c r="P472" s="108">
        <v>45.5</v>
      </c>
      <c r="Q472" s="267" t="s">
        <v>313</v>
      </c>
      <c r="R472" s="128">
        <v>0</v>
      </c>
    </row>
    <row r="473" spans="2:17" ht="12.75">
      <c r="B473" s="57"/>
      <c r="D473" s="22"/>
      <c r="E473" s="22"/>
      <c r="F473" s="307"/>
      <c r="G473" s="69"/>
      <c r="H473" s="69"/>
      <c r="I473" s="69"/>
      <c r="J473" s="9"/>
      <c r="K473" s="91"/>
      <c r="L473" s="221"/>
      <c r="M473" s="124"/>
      <c r="N473" s="31"/>
      <c r="O473" s="9"/>
      <c r="P473" s="108"/>
      <c r="Q473" s="267"/>
    </row>
    <row r="474" spans="1:18" ht="12.75">
      <c r="A474" s="53">
        <v>35550</v>
      </c>
      <c r="B474" s="57">
        <v>683564</v>
      </c>
      <c r="C474" s="322">
        <v>1</v>
      </c>
      <c r="D474" s="22" t="s">
        <v>478</v>
      </c>
      <c r="E474" s="22"/>
      <c r="F474" s="307" t="s">
        <v>121</v>
      </c>
      <c r="G474" s="69">
        <v>34</v>
      </c>
      <c r="H474" s="69">
        <v>85898.01</v>
      </c>
      <c r="I474" s="69">
        <v>144726</v>
      </c>
      <c r="J474" s="9"/>
      <c r="K474" s="215">
        <v>20.50429416</v>
      </c>
      <c r="L474" s="217">
        <v>58.5</v>
      </c>
      <c r="M474" s="211">
        <v>33810759</v>
      </c>
      <c r="N474" s="31"/>
      <c r="O474" s="9" t="s">
        <v>136</v>
      </c>
      <c r="P474" s="108">
        <v>58.5</v>
      </c>
      <c r="Q474" s="267" t="s">
        <v>121</v>
      </c>
      <c r="R474" s="128">
        <v>0</v>
      </c>
    </row>
    <row r="475" spans="1:17" ht="12.75" customHeight="1">
      <c r="A475" s="53">
        <v>35550</v>
      </c>
      <c r="B475" s="57">
        <v>683531</v>
      </c>
      <c r="D475" s="64" t="s">
        <v>189</v>
      </c>
      <c r="E475" s="22"/>
      <c r="F475" s="307" t="s">
        <v>121</v>
      </c>
      <c r="G475" s="69">
        <v>3</v>
      </c>
      <c r="H475" s="69">
        <v>1714</v>
      </c>
      <c r="I475" s="69">
        <v>3480</v>
      </c>
      <c r="J475" s="143"/>
      <c r="K475" s="211" t="s">
        <v>127</v>
      </c>
      <c r="L475" s="217">
        <v>43.5</v>
      </c>
      <c r="M475" s="211">
        <v>1666667</v>
      </c>
      <c r="N475" s="31"/>
      <c r="O475" s="9" t="s">
        <v>136</v>
      </c>
      <c r="P475" s="108">
        <v>43.5</v>
      </c>
      <c r="Q475" s="267" t="s">
        <v>121</v>
      </c>
    </row>
    <row r="476" spans="2:17" ht="12.75">
      <c r="B476" s="57"/>
      <c r="D476" s="22"/>
      <c r="E476" s="22"/>
      <c r="F476" s="307"/>
      <c r="G476" s="69"/>
      <c r="H476" s="69"/>
      <c r="I476" s="69"/>
      <c r="J476" s="9"/>
      <c r="K476" s="91"/>
      <c r="L476" s="221"/>
      <c r="M476" s="124"/>
      <c r="N476" s="31"/>
      <c r="O476" s="9"/>
      <c r="P476" s="108"/>
      <c r="Q476" s="267"/>
    </row>
    <row r="477" spans="1:18" ht="12.75">
      <c r="A477" s="53">
        <v>34948</v>
      </c>
      <c r="B477" s="57">
        <v>526250</v>
      </c>
      <c r="C477" s="322">
        <v>1</v>
      </c>
      <c r="D477" s="22" t="s">
        <v>479</v>
      </c>
      <c r="E477" s="22"/>
      <c r="F477" s="307" t="s">
        <v>121</v>
      </c>
      <c r="G477" s="69">
        <v>10</v>
      </c>
      <c r="H477" s="69">
        <v>65181.44</v>
      </c>
      <c r="I477" s="69">
        <v>636137</v>
      </c>
      <c r="J477" s="9"/>
      <c r="K477" s="91">
        <v>9.60884524</v>
      </c>
      <c r="L477" s="216">
        <v>11.5</v>
      </c>
      <c r="M477" s="69">
        <v>83555176</v>
      </c>
      <c r="N477" s="31"/>
      <c r="O477" s="9" t="s">
        <v>122</v>
      </c>
      <c r="P477" s="108">
        <v>11.5</v>
      </c>
      <c r="Q477" s="267" t="s">
        <v>121</v>
      </c>
      <c r="R477" s="128">
        <v>0</v>
      </c>
    </row>
    <row r="478" spans="2:17" ht="12.75">
      <c r="B478" s="57"/>
      <c r="D478" s="64" t="s">
        <v>480</v>
      </c>
      <c r="E478" s="22"/>
      <c r="F478" s="307"/>
      <c r="G478" s="69"/>
      <c r="H478" s="69"/>
      <c r="I478" s="69"/>
      <c r="J478" s="9"/>
      <c r="K478" s="91"/>
      <c r="L478" s="221"/>
      <c r="M478" s="124"/>
      <c r="N478" s="31"/>
      <c r="O478" s="9"/>
      <c r="P478" s="108"/>
      <c r="Q478" s="267"/>
    </row>
    <row r="479" spans="2:17" ht="12.75">
      <c r="B479" s="57"/>
      <c r="D479" s="64"/>
      <c r="E479" s="22"/>
      <c r="F479" s="307"/>
      <c r="G479" s="69"/>
      <c r="H479" s="69"/>
      <c r="I479" s="69"/>
      <c r="J479" s="9"/>
      <c r="K479" s="91"/>
      <c r="L479" s="221"/>
      <c r="M479" s="124"/>
      <c r="N479" s="31"/>
      <c r="O479" s="9"/>
      <c r="P479" s="108"/>
      <c r="Q479" s="267"/>
    </row>
    <row r="480" spans="1:18" ht="12.75">
      <c r="A480" s="53">
        <v>35415</v>
      </c>
      <c r="B480" s="57">
        <v>688183</v>
      </c>
      <c r="C480" s="322">
        <v>1</v>
      </c>
      <c r="D480" s="22" t="s">
        <v>481</v>
      </c>
      <c r="E480" s="22"/>
      <c r="F480" s="307" t="s">
        <v>113</v>
      </c>
      <c r="G480" s="69">
        <v>75</v>
      </c>
      <c r="H480" s="69">
        <v>209970.63</v>
      </c>
      <c r="I480" s="69">
        <v>1477982</v>
      </c>
      <c r="J480" s="9"/>
      <c r="K480" s="91">
        <v>3.19897458</v>
      </c>
      <c r="L480" s="216">
        <v>13.5</v>
      </c>
      <c r="M480" s="69">
        <v>23696108</v>
      </c>
      <c r="N480" s="31"/>
      <c r="O480" s="9" t="s">
        <v>336</v>
      </c>
      <c r="P480" s="108">
        <v>13.5</v>
      </c>
      <c r="Q480" s="267" t="s">
        <v>113</v>
      </c>
      <c r="R480" s="128">
        <v>0</v>
      </c>
    </row>
    <row r="481" spans="2:17" ht="12.75">
      <c r="B481" s="57"/>
      <c r="D481" s="22"/>
      <c r="E481" s="22"/>
      <c r="F481" s="307"/>
      <c r="G481" s="69"/>
      <c r="H481" s="69"/>
      <c r="I481" s="69"/>
      <c r="J481" s="9"/>
      <c r="K481" s="91"/>
      <c r="L481" s="216"/>
      <c r="M481" s="69"/>
      <c r="N481" s="31"/>
      <c r="O481" s="9"/>
      <c r="P481" s="108"/>
      <c r="Q481" s="267"/>
    </row>
    <row r="482" spans="1:18" ht="12.75">
      <c r="A482" s="53">
        <v>35983</v>
      </c>
      <c r="B482" s="57">
        <v>294052</v>
      </c>
      <c r="C482" s="322">
        <v>1</v>
      </c>
      <c r="D482" s="22" t="s">
        <v>482</v>
      </c>
      <c r="E482" s="22"/>
      <c r="F482" s="307" t="s">
        <v>113</v>
      </c>
      <c r="G482" s="69">
        <v>21</v>
      </c>
      <c r="H482" s="69">
        <v>322873.83</v>
      </c>
      <c r="I482" s="69">
        <v>170769</v>
      </c>
      <c r="J482" s="9"/>
      <c r="K482" s="91">
        <v>28.173874675</v>
      </c>
      <c r="L482" s="216">
        <v>197.5</v>
      </c>
      <c r="M482" s="69">
        <v>14265253</v>
      </c>
      <c r="N482" s="31"/>
      <c r="O482" s="9" t="s">
        <v>259</v>
      </c>
      <c r="P482" s="108">
        <v>197.5</v>
      </c>
      <c r="Q482" s="267" t="s">
        <v>113</v>
      </c>
      <c r="R482" s="128">
        <v>0</v>
      </c>
    </row>
    <row r="483" spans="2:17" ht="12.75">
      <c r="B483" s="57"/>
      <c r="D483" s="64"/>
      <c r="E483" s="22"/>
      <c r="F483" s="307"/>
      <c r="G483" s="69"/>
      <c r="H483" s="69"/>
      <c r="I483" s="69"/>
      <c r="J483" s="9"/>
      <c r="K483" s="91"/>
      <c r="L483" s="221"/>
      <c r="M483" s="124"/>
      <c r="N483" s="31"/>
      <c r="O483" s="9"/>
      <c r="P483" s="108"/>
      <c r="Q483" s="267"/>
    </row>
    <row r="484" spans="1:18" ht="12.75">
      <c r="A484" s="53">
        <v>35318</v>
      </c>
      <c r="B484" s="57">
        <v>693217</v>
      </c>
      <c r="C484" s="322">
        <v>1</v>
      </c>
      <c r="D484" s="22" t="s">
        <v>483</v>
      </c>
      <c r="E484" s="22"/>
      <c r="F484" s="307" t="s">
        <v>113</v>
      </c>
      <c r="G484" s="69">
        <v>19</v>
      </c>
      <c r="H484" s="69">
        <v>96584.21</v>
      </c>
      <c r="I484" s="69">
        <v>61372</v>
      </c>
      <c r="J484" s="9"/>
      <c r="K484" s="91">
        <v>29.710618875</v>
      </c>
      <c r="L484" s="216">
        <v>157.5</v>
      </c>
      <c r="M484" s="69">
        <v>18863885</v>
      </c>
      <c r="N484" s="31"/>
      <c r="O484" s="9" t="s">
        <v>484</v>
      </c>
      <c r="P484" s="108">
        <v>157.5</v>
      </c>
      <c r="Q484" s="267" t="s">
        <v>113</v>
      </c>
      <c r="R484" s="128">
        <v>0</v>
      </c>
    </row>
    <row r="485" spans="2:17" ht="12.75">
      <c r="B485" s="57"/>
      <c r="D485" s="22"/>
      <c r="E485" s="22"/>
      <c r="F485" s="307"/>
      <c r="G485" s="69"/>
      <c r="H485" s="69"/>
      <c r="I485" s="69"/>
      <c r="J485" s="9"/>
      <c r="K485" s="91"/>
      <c r="L485" s="221"/>
      <c r="M485" s="124"/>
      <c r="N485" s="31"/>
      <c r="O485" s="9"/>
      <c r="P485" s="108"/>
      <c r="Q485" s="267"/>
    </row>
    <row r="486" spans="1:18" ht="12.75">
      <c r="A486" s="53">
        <v>35052</v>
      </c>
      <c r="B486" s="57">
        <v>693251</v>
      </c>
      <c r="C486" s="322">
        <v>1</v>
      </c>
      <c r="D486" s="22" t="s">
        <v>485</v>
      </c>
      <c r="E486" s="22"/>
      <c r="F486" s="307" t="s">
        <v>129</v>
      </c>
      <c r="G486" s="69">
        <v>7</v>
      </c>
      <c r="H486" s="69">
        <v>9266.93</v>
      </c>
      <c r="I486" s="69">
        <v>17375</v>
      </c>
      <c r="J486" s="9"/>
      <c r="K486" s="91">
        <v>11.774</v>
      </c>
      <c r="L486" s="216">
        <v>56</v>
      </c>
      <c r="M486" s="69">
        <v>21025000</v>
      </c>
      <c r="N486" s="31"/>
      <c r="O486" s="9" t="s">
        <v>179</v>
      </c>
      <c r="P486" s="108">
        <v>56</v>
      </c>
      <c r="Q486" s="267" t="s">
        <v>129</v>
      </c>
      <c r="R486" s="128">
        <v>0</v>
      </c>
    </row>
    <row r="487" spans="2:17" ht="12.75">
      <c r="B487" s="57"/>
      <c r="D487" s="22"/>
      <c r="E487" s="22"/>
      <c r="F487" s="307"/>
      <c r="G487" s="69"/>
      <c r="H487" s="69"/>
      <c r="I487" s="69"/>
      <c r="J487" s="9"/>
      <c r="K487" s="91"/>
      <c r="L487" s="221"/>
      <c r="M487" s="124"/>
      <c r="N487" s="31"/>
      <c r="O487" s="9"/>
      <c r="P487" s="108"/>
      <c r="Q487" s="267"/>
    </row>
    <row r="488" spans="1:18" ht="12.75">
      <c r="A488" s="53">
        <v>35254</v>
      </c>
      <c r="B488" s="57">
        <v>695075</v>
      </c>
      <c r="C488" s="322">
        <v>1</v>
      </c>
      <c r="D488" s="22" t="s">
        <v>486</v>
      </c>
      <c r="E488" s="22"/>
      <c r="F488" s="307" t="s">
        <v>172</v>
      </c>
      <c r="G488" s="69">
        <v>15</v>
      </c>
      <c r="H488" s="69">
        <v>5810.62</v>
      </c>
      <c r="I488" s="69">
        <v>1051414</v>
      </c>
      <c r="J488" s="9"/>
      <c r="K488" s="215">
        <v>1.256375</v>
      </c>
      <c r="L488" s="218">
        <v>0.5</v>
      </c>
      <c r="M488" s="211">
        <v>218500000</v>
      </c>
      <c r="N488" s="31"/>
      <c r="O488" s="9" t="s">
        <v>179</v>
      </c>
      <c r="P488" s="108">
        <v>0.5</v>
      </c>
      <c r="Q488" s="267" t="s">
        <v>172</v>
      </c>
      <c r="R488" s="128">
        <v>0</v>
      </c>
    </row>
    <row r="489" spans="1:17" ht="12.75" customHeight="1">
      <c r="A489" s="53">
        <v>35254</v>
      </c>
      <c r="B489" s="57">
        <v>695086</v>
      </c>
      <c r="D489" s="64" t="s">
        <v>189</v>
      </c>
      <c r="E489" s="22"/>
      <c r="F489" s="307" t="s">
        <v>172</v>
      </c>
      <c r="G489" s="69" t="s">
        <v>127</v>
      </c>
      <c r="H489" s="69" t="s">
        <v>127</v>
      </c>
      <c r="I489" s="69" t="s">
        <v>127</v>
      </c>
      <c r="J489" s="9"/>
      <c r="K489" s="211" t="s">
        <v>127</v>
      </c>
      <c r="L489" s="218">
        <v>0.75</v>
      </c>
      <c r="M489" s="211">
        <v>21850000</v>
      </c>
      <c r="N489" s="31"/>
      <c r="O489" s="9" t="s">
        <v>179</v>
      </c>
      <c r="P489" s="108">
        <v>0.75</v>
      </c>
      <c r="Q489" s="267" t="s">
        <v>172</v>
      </c>
    </row>
    <row r="490" spans="2:17" ht="12.75" customHeight="1">
      <c r="B490" s="57"/>
      <c r="E490" s="22"/>
      <c r="F490" s="307"/>
      <c r="G490" s="69"/>
      <c r="H490" s="69"/>
      <c r="I490" s="69"/>
      <c r="J490" s="9"/>
      <c r="K490" s="142"/>
      <c r="L490" s="221"/>
      <c r="M490" s="124"/>
      <c r="N490" s="31"/>
      <c r="O490" s="9"/>
      <c r="P490" s="108"/>
      <c r="Q490" s="267"/>
    </row>
    <row r="491" spans="1:18" ht="12.75">
      <c r="A491" s="53">
        <v>35298</v>
      </c>
      <c r="B491" s="57">
        <v>359348</v>
      </c>
      <c r="C491" s="322">
        <v>1</v>
      </c>
      <c r="D491" s="22" t="s">
        <v>487</v>
      </c>
      <c r="E491" s="22"/>
      <c r="F491" s="307" t="s">
        <v>124</v>
      </c>
      <c r="G491" s="69">
        <v>71</v>
      </c>
      <c r="H491" s="69">
        <v>1014878.99</v>
      </c>
      <c r="I491" s="69">
        <v>7494754</v>
      </c>
      <c r="J491" s="9"/>
      <c r="K491" s="91">
        <v>11.6078025525</v>
      </c>
      <c r="L491" s="309">
        <v>13.25</v>
      </c>
      <c r="M491" s="69">
        <v>87606057</v>
      </c>
      <c r="N491" s="31"/>
      <c r="O491" s="9" t="s">
        <v>488</v>
      </c>
      <c r="P491" s="108">
        <v>13.25</v>
      </c>
      <c r="Q491" s="267" t="s">
        <v>124</v>
      </c>
      <c r="R491" s="128">
        <v>0</v>
      </c>
    </row>
    <row r="492" spans="2:17" ht="12.75">
      <c r="B492" s="57"/>
      <c r="D492" s="64" t="s">
        <v>489</v>
      </c>
      <c r="E492" s="22"/>
      <c r="F492" s="307"/>
      <c r="G492" s="69"/>
      <c r="H492" s="69"/>
      <c r="I492" s="69"/>
      <c r="J492" s="9"/>
      <c r="K492" s="91"/>
      <c r="L492" s="221"/>
      <c r="M492" s="124"/>
      <c r="N492" s="31"/>
      <c r="O492" s="9"/>
      <c r="P492" s="108"/>
      <c r="Q492" s="267"/>
    </row>
    <row r="493" spans="1:18" ht="12.75">
      <c r="A493" s="53">
        <v>36012</v>
      </c>
      <c r="B493" s="57">
        <v>375366</v>
      </c>
      <c r="C493" s="322">
        <v>1</v>
      </c>
      <c r="D493" s="22" t="s">
        <v>490</v>
      </c>
      <c r="E493" s="22"/>
      <c r="F493" s="307">
        <v>43</v>
      </c>
      <c r="G493" s="69">
        <v>6</v>
      </c>
      <c r="H493" s="69">
        <v>5579.66</v>
      </c>
      <c r="I493" s="69">
        <v>3442</v>
      </c>
      <c r="J493" s="9"/>
      <c r="K493" s="91">
        <v>5.8827423</v>
      </c>
      <c r="L493" s="309">
        <v>160.5</v>
      </c>
      <c r="M493" s="69">
        <v>3665260</v>
      </c>
      <c r="N493" s="31"/>
      <c r="O493" s="9" t="s">
        <v>117</v>
      </c>
      <c r="P493" s="108">
        <v>160.5</v>
      </c>
      <c r="Q493" s="267" t="s">
        <v>116</v>
      </c>
      <c r="R493" s="128">
        <v>0</v>
      </c>
    </row>
    <row r="494" spans="2:17" ht="12.75">
      <c r="B494" s="57"/>
      <c r="D494" s="64"/>
      <c r="E494" s="22"/>
      <c r="F494" s="307"/>
      <c r="G494" s="69"/>
      <c r="H494" s="69"/>
      <c r="I494" s="69"/>
      <c r="J494" s="9"/>
      <c r="K494" s="91"/>
      <c r="L494" s="221"/>
      <c r="M494" s="124"/>
      <c r="N494" s="31"/>
      <c r="O494" s="9"/>
      <c r="P494" s="108"/>
      <c r="Q494" s="267"/>
    </row>
    <row r="495" spans="1:18" ht="12.75">
      <c r="A495" s="53">
        <v>35513</v>
      </c>
      <c r="B495" s="57">
        <v>667922</v>
      </c>
      <c r="C495" s="322">
        <v>1</v>
      </c>
      <c r="D495" s="22" t="s">
        <v>491</v>
      </c>
      <c r="E495" s="22"/>
      <c r="F495" s="307">
        <v>79</v>
      </c>
      <c r="G495" s="69">
        <v>532</v>
      </c>
      <c r="H495" s="69">
        <v>1620233.58</v>
      </c>
      <c r="I495" s="69">
        <v>53102852</v>
      </c>
      <c r="J495" s="9"/>
      <c r="K495" s="91">
        <v>119.961411115</v>
      </c>
      <c r="L495" s="309">
        <v>3.5</v>
      </c>
      <c r="M495" s="69">
        <v>3427468889</v>
      </c>
      <c r="N495" s="31"/>
      <c r="O495" s="339" t="s">
        <v>492</v>
      </c>
      <c r="P495" s="108">
        <v>3.5</v>
      </c>
      <c r="Q495" s="267" t="s">
        <v>215</v>
      </c>
      <c r="R495" s="128">
        <v>0</v>
      </c>
    </row>
    <row r="496" spans="2:17" ht="12.75">
      <c r="B496" s="57"/>
      <c r="D496" s="64"/>
      <c r="E496" s="22"/>
      <c r="F496" s="307"/>
      <c r="G496" s="69"/>
      <c r="H496" s="69"/>
      <c r="I496" s="69"/>
      <c r="J496" s="9"/>
      <c r="K496" s="215"/>
      <c r="L496" s="217"/>
      <c r="M496" s="69"/>
      <c r="N496" s="31"/>
      <c r="O496" s="339" t="s">
        <v>273</v>
      </c>
      <c r="P496" s="108"/>
      <c r="Q496" s="267"/>
    </row>
    <row r="497" spans="1:18" ht="12.75">
      <c r="A497" s="53">
        <v>34956</v>
      </c>
      <c r="B497" s="57">
        <v>701518</v>
      </c>
      <c r="C497" s="322">
        <v>1</v>
      </c>
      <c r="D497" s="22" t="s">
        <v>493</v>
      </c>
      <c r="E497" s="22"/>
      <c r="F497" s="307" t="s">
        <v>140</v>
      </c>
      <c r="G497" s="69">
        <v>14</v>
      </c>
      <c r="H497" s="69">
        <v>4984.7</v>
      </c>
      <c r="I497" s="69">
        <v>1456</v>
      </c>
      <c r="J497" s="9"/>
      <c r="K497" s="91">
        <v>7.0795276</v>
      </c>
      <c r="L497" s="216">
        <v>340</v>
      </c>
      <c r="M497" s="69">
        <v>2082214</v>
      </c>
      <c r="N497" s="31"/>
      <c r="O497" s="9" t="s">
        <v>117</v>
      </c>
      <c r="P497" s="108">
        <v>340</v>
      </c>
      <c r="Q497" s="267" t="s">
        <v>140</v>
      </c>
      <c r="R497" s="128">
        <v>0</v>
      </c>
    </row>
    <row r="498" spans="2:17" ht="12.75">
      <c r="B498" s="57"/>
      <c r="D498" s="22"/>
      <c r="E498" s="22"/>
      <c r="F498" s="307"/>
      <c r="G498" s="69"/>
      <c r="H498" s="69"/>
      <c r="I498" s="69"/>
      <c r="J498" s="9"/>
      <c r="K498" s="91"/>
      <c r="L498" s="221"/>
      <c r="M498" s="124"/>
      <c r="N498" s="31"/>
      <c r="O498" s="9"/>
      <c r="P498" s="108"/>
      <c r="Q498" s="267"/>
    </row>
    <row r="499" spans="1:17" ht="12.75">
      <c r="A499" s="53">
        <v>36040</v>
      </c>
      <c r="B499" s="57">
        <v>418937</v>
      </c>
      <c r="C499" s="322">
        <v>1</v>
      </c>
      <c r="D499" s="22" t="s">
        <v>494</v>
      </c>
      <c r="E499" s="22"/>
      <c r="F499" s="307">
        <v>77</v>
      </c>
      <c r="G499" s="69">
        <v>13</v>
      </c>
      <c r="H499" s="69">
        <v>21256.12</v>
      </c>
      <c r="I499" s="69">
        <v>29165</v>
      </c>
      <c r="J499" s="9"/>
      <c r="K499" s="91">
        <v>4.455011275</v>
      </c>
      <c r="L499" s="216">
        <v>71.5</v>
      </c>
      <c r="M499" s="69">
        <v>6230785</v>
      </c>
      <c r="N499" s="31"/>
      <c r="O499" s="9" t="s">
        <v>196</v>
      </c>
      <c r="P499" s="108"/>
      <c r="Q499" s="267"/>
    </row>
    <row r="500" spans="2:17" ht="12.75">
      <c r="B500" s="57"/>
      <c r="D500" s="22"/>
      <c r="E500" s="22"/>
      <c r="F500" s="307"/>
      <c r="G500" s="69"/>
      <c r="H500" s="69"/>
      <c r="I500" s="69"/>
      <c r="J500" s="9"/>
      <c r="K500" s="215"/>
      <c r="L500" s="217"/>
      <c r="M500" s="69"/>
      <c r="N500" s="31"/>
      <c r="O500" s="9"/>
      <c r="P500" s="108"/>
      <c r="Q500" s="267"/>
    </row>
    <row r="501" spans="1:18" ht="12.75">
      <c r="A501" s="53">
        <v>35779</v>
      </c>
      <c r="B501" s="57">
        <v>225278</v>
      </c>
      <c r="C501" s="322">
        <v>1</v>
      </c>
      <c r="D501" s="22" t="s">
        <v>495</v>
      </c>
      <c r="E501" s="22"/>
      <c r="F501" s="307" t="s">
        <v>215</v>
      </c>
      <c r="G501" s="69">
        <v>42</v>
      </c>
      <c r="H501" s="69">
        <v>563548.75</v>
      </c>
      <c r="I501" s="69">
        <v>19877511</v>
      </c>
      <c r="J501" s="9"/>
      <c r="K501" s="91">
        <v>7.84242615</v>
      </c>
      <c r="L501" s="309">
        <v>5.75</v>
      </c>
      <c r="M501" s="69">
        <v>136390020</v>
      </c>
      <c r="N501" s="31"/>
      <c r="O501" s="9" t="s">
        <v>350</v>
      </c>
      <c r="P501" s="108">
        <v>5.75</v>
      </c>
      <c r="Q501" s="267" t="s">
        <v>215</v>
      </c>
      <c r="R501" s="128">
        <v>0</v>
      </c>
    </row>
    <row r="502" spans="2:17" ht="12.75">
      <c r="B502" s="57"/>
      <c r="D502" s="22"/>
      <c r="E502" s="22"/>
      <c r="F502" s="307"/>
      <c r="G502" s="69"/>
      <c r="H502" s="69"/>
      <c r="I502" s="69"/>
      <c r="J502" s="9"/>
      <c r="K502" s="91"/>
      <c r="L502" s="216"/>
      <c r="M502" s="69"/>
      <c r="N502" s="31"/>
      <c r="O502" s="9"/>
      <c r="P502" s="108"/>
      <c r="Q502" s="267"/>
    </row>
    <row r="503" spans="1:18" ht="12.75">
      <c r="A503" s="53">
        <v>34897</v>
      </c>
      <c r="B503" s="57">
        <v>629438</v>
      </c>
      <c r="C503" s="322">
        <v>1</v>
      </c>
      <c r="D503" s="22" t="s">
        <v>496</v>
      </c>
      <c r="E503" s="22"/>
      <c r="F503" s="307" t="s">
        <v>124</v>
      </c>
      <c r="G503" s="69" t="s">
        <v>127</v>
      </c>
      <c r="H503" s="69" t="s">
        <v>127</v>
      </c>
      <c r="I503" s="69" t="s">
        <v>127</v>
      </c>
      <c r="J503" s="9"/>
      <c r="K503" s="91">
        <v>9.101067125</v>
      </c>
      <c r="L503" s="216">
        <v>257.5</v>
      </c>
      <c r="M503" s="69">
        <v>3534395</v>
      </c>
      <c r="N503" s="31"/>
      <c r="O503" s="9" t="s">
        <v>119</v>
      </c>
      <c r="P503" s="108">
        <v>257.5</v>
      </c>
      <c r="Q503" s="267" t="s">
        <v>124</v>
      </c>
      <c r="R503" s="128">
        <v>0</v>
      </c>
    </row>
    <row r="504" spans="2:17" ht="12.75">
      <c r="B504" s="57"/>
      <c r="D504" s="64" t="s">
        <v>497</v>
      </c>
      <c r="E504" s="22"/>
      <c r="F504" s="307"/>
      <c r="G504" s="69"/>
      <c r="H504" s="69"/>
      <c r="I504" s="69"/>
      <c r="J504" s="9"/>
      <c r="K504" s="91"/>
      <c r="L504" s="221"/>
      <c r="M504" s="124"/>
      <c r="N504" s="31"/>
      <c r="O504" s="9"/>
      <c r="P504" s="108"/>
      <c r="Q504" s="267"/>
    </row>
    <row r="505" spans="1:18" ht="12.75">
      <c r="A505" s="53">
        <v>34975</v>
      </c>
      <c r="B505" s="57">
        <v>310419</v>
      </c>
      <c r="C505" s="322">
        <v>1</v>
      </c>
      <c r="D505" s="22" t="s">
        <v>498</v>
      </c>
      <c r="E505" s="22"/>
      <c r="F505" s="307">
        <v>37</v>
      </c>
      <c r="G505" s="69">
        <v>476</v>
      </c>
      <c r="H505" s="69">
        <v>2700318.64</v>
      </c>
      <c r="I505" s="69">
        <v>18593405</v>
      </c>
      <c r="J505" s="9"/>
      <c r="K505" s="91">
        <v>11.269035035</v>
      </c>
      <c r="L505" s="216">
        <v>14.5</v>
      </c>
      <c r="M505" s="69">
        <v>77717483</v>
      </c>
      <c r="N505" s="31"/>
      <c r="O505" s="9" t="s">
        <v>499</v>
      </c>
      <c r="P505" s="108">
        <v>14.5</v>
      </c>
      <c r="Q505" s="267" t="s">
        <v>146</v>
      </c>
      <c r="R505" s="128">
        <v>-1</v>
      </c>
    </row>
    <row r="506" spans="2:17" ht="12.75">
      <c r="B506" s="57"/>
      <c r="D506" s="64" t="s">
        <v>500</v>
      </c>
      <c r="E506" s="22"/>
      <c r="F506" s="307"/>
      <c r="G506" s="69"/>
      <c r="H506" s="69"/>
      <c r="I506" s="69"/>
      <c r="J506" s="9"/>
      <c r="K506" s="91"/>
      <c r="L506" s="221"/>
      <c r="M506" s="124"/>
      <c r="N506" s="31"/>
      <c r="O506" s="9"/>
      <c r="P506" s="108"/>
      <c r="Q506" s="267"/>
    </row>
    <row r="507" spans="1:18" ht="13.5" customHeight="1">
      <c r="A507" s="53">
        <v>36039</v>
      </c>
      <c r="B507" s="57">
        <v>293446</v>
      </c>
      <c r="C507" s="322">
        <v>1</v>
      </c>
      <c r="D507" s="22" t="s">
        <v>501</v>
      </c>
      <c r="E507" s="22"/>
      <c r="F507" s="307">
        <v>47</v>
      </c>
      <c r="G507" s="69">
        <v>3</v>
      </c>
      <c r="H507" s="69">
        <v>15833</v>
      </c>
      <c r="I507" s="69">
        <v>30466</v>
      </c>
      <c r="J507" s="9"/>
      <c r="K507" s="91">
        <v>1.848947</v>
      </c>
      <c r="L507" s="216">
        <v>50</v>
      </c>
      <c r="M507" s="69">
        <v>3697894</v>
      </c>
      <c r="N507" s="31"/>
      <c r="O507" s="9" t="s">
        <v>179</v>
      </c>
      <c r="P507" s="108">
        <v>50</v>
      </c>
      <c r="Q507" s="267" t="s">
        <v>152</v>
      </c>
      <c r="R507" s="128">
        <v>0</v>
      </c>
    </row>
    <row r="508" spans="2:17" ht="13.5" customHeight="1">
      <c r="B508" s="57"/>
      <c r="D508" s="64" t="s">
        <v>502</v>
      </c>
      <c r="E508" s="22"/>
      <c r="F508" s="307"/>
      <c r="G508" s="69"/>
      <c r="H508" s="69"/>
      <c r="I508" s="69"/>
      <c r="J508" s="9"/>
      <c r="K508" s="91"/>
      <c r="L508" s="216"/>
      <c r="M508" s="69"/>
      <c r="N508" s="31"/>
      <c r="O508" s="9"/>
      <c r="P508" s="108"/>
      <c r="Q508" s="267"/>
    </row>
    <row r="509" spans="1:18" ht="12.75">
      <c r="A509" s="53">
        <v>35628</v>
      </c>
      <c r="B509" s="57">
        <v>43373</v>
      </c>
      <c r="C509" s="322">
        <v>1</v>
      </c>
      <c r="D509" s="22" t="s">
        <v>503</v>
      </c>
      <c r="E509" s="22"/>
      <c r="F509" s="307" t="s">
        <v>124</v>
      </c>
      <c r="G509" s="69">
        <v>11</v>
      </c>
      <c r="H509" s="69">
        <v>37370</v>
      </c>
      <c r="I509" s="69">
        <v>75230</v>
      </c>
      <c r="J509" s="9"/>
      <c r="K509" s="91">
        <v>7.66181836</v>
      </c>
      <c r="L509" s="216">
        <v>49</v>
      </c>
      <c r="M509" s="69">
        <v>15636364</v>
      </c>
      <c r="N509" s="31"/>
      <c r="O509" s="9" t="s">
        <v>504</v>
      </c>
      <c r="P509" s="108">
        <v>49</v>
      </c>
      <c r="Q509" s="267" t="s">
        <v>124</v>
      </c>
      <c r="R509" s="128">
        <v>0</v>
      </c>
    </row>
    <row r="510" spans="2:17" ht="12" customHeight="1">
      <c r="B510" s="57"/>
      <c r="D510" s="22"/>
      <c r="E510" s="22"/>
      <c r="F510" s="307"/>
      <c r="G510" s="69"/>
      <c r="H510" s="69"/>
      <c r="I510" s="69"/>
      <c r="J510" s="9"/>
      <c r="K510" s="91"/>
      <c r="L510" s="221"/>
      <c r="M510" s="124"/>
      <c r="N510" s="31"/>
      <c r="O510" s="9"/>
      <c r="P510" s="108"/>
      <c r="Q510" s="267"/>
    </row>
    <row r="511" spans="1:18" ht="12.75">
      <c r="A511" s="53">
        <v>35510</v>
      </c>
      <c r="B511" s="57">
        <v>720955</v>
      </c>
      <c r="C511" s="322">
        <v>1</v>
      </c>
      <c r="D511" s="22" t="s">
        <v>505</v>
      </c>
      <c r="E511" s="22"/>
      <c r="F511" s="307" t="s">
        <v>116</v>
      </c>
      <c r="G511" s="69">
        <v>32</v>
      </c>
      <c r="H511" s="69">
        <v>206644.63</v>
      </c>
      <c r="I511" s="69">
        <v>286204</v>
      </c>
      <c r="J511" s="9"/>
      <c r="K511" s="91">
        <v>12.663333575</v>
      </c>
      <c r="L511" s="216">
        <v>72.5</v>
      </c>
      <c r="M511" s="69">
        <v>17466667</v>
      </c>
      <c r="N511" s="31"/>
      <c r="O511" s="9" t="s">
        <v>134</v>
      </c>
      <c r="P511" s="108">
        <v>72.5</v>
      </c>
      <c r="Q511" s="267" t="s">
        <v>116</v>
      </c>
      <c r="R511" s="128">
        <v>0</v>
      </c>
    </row>
    <row r="512" spans="2:17" ht="12.75">
      <c r="B512" s="57"/>
      <c r="D512" s="22"/>
      <c r="E512" s="22"/>
      <c r="F512" s="307"/>
      <c r="G512" s="69"/>
      <c r="H512" s="69"/>
      <c r="I512" s="69"/>
      <c r="J512" s="9"/>
      <c r="K512" s="91"/>
      <c r="L512" s="221"/>
      <c r="M512" s="124"/>
      <c r="N512" s="31"/>
      <c r="O512" s="9"/>
      <c r="P512" s="108"/>
      <c r="Q512" s="267"/>
    </row>
    <row r="513" spans="1:18" ht="12.75">
      <c r="A513" s="53">
        <v>35383</v>
      </c>
      <c r="B513" s="57">
        <v>721947</v>
      </c>
      <c r="C513" s="322">
        <v>1</v>
      </c>
      <c r="D513" s="22" t="s">
        <v>506</v>
      </c>
      <c r="E513" s="22"/>
      <c r="F513" s="307" t="s">
        <v>162</v>
      </c>
      <c r="G513" s="69">
        <v>143</v>
      </c>
      <c r="H513" s="69">
        <v>2330286.44</v>
      </c>
      <c r="I513" s="69">
        <v>997502</v>
      </c>
      <c r="J513" s="9"/>
      <c r="K513" s="91">
        <v>64.3689125</v>
      </c>
      <c r="L513" s="216">
        <v>250</v>
      </c>
      <c r="M513" s="69">
        <v>25747565</v>
      </c>
      <c r="N513" s="31"/>
      <c r="O513" s="339" t="s">
        <v>507</v>
      </c>
      <c r="P513" s="108">
        <v>250</v>
      </c>
      <c r="Q513" s="267" t="s">
        <v>162</v>
      </c>
      <c r="R513" s="128">
        <v>0</v>
      </c>
    </row>
    <row r="514" spans="2:17" ht="12.75">
      <c r="B514" s="57"/>
      <c r="D514" s="22"/>
      <c r="E514" s="22"/>
      <c r="F514" s="307"/>
      <c r="G514" s="69"/>
      <c r="H514" s="69"/>
      <c r="I514" s="69"/>
      <c r="J514" s="9"/>
      <c r="K514" s="215"/>
      <c r="L514" s="217"/>
      <c r="M514" s="69"/>
      <c r="N514" s="31"/>
      <c r="O514" s="9"/>
      <c r="P514" s="108"/>
      <c r="Q514" s="267"/>
    </row>
    <row r="515" spans="1:18" ht="12.75">
      <c r="A515" s="53">
        <v>35765</v>
      </c>
      <c r="B515" s="57">
        <v>218289</v>
      </c>
      <c r="C515" s="322">
        <v>1</v>
      </c>
      <c r="D515" s="22" t="s">
        <v>508</v>
      </c>
      <c r="E515" s="22"/>
      <c r="F515" s="307" t="s">
        <v>186</v>
      </c>
      <c r="G515" s="69">
        <v>28</v>
      </c>
      <c r="H515" s="69">
        <v>44700.98</v>
      </c>
      <c r="I515" s="69">
        <v>614597</v>
      </c>
      <c r="J515" s="9"/>
      <c r="K515" s="91">
        <v>11.925</v>
      </c>
      <c r="L515" s="216">
        <v>7.5</v>
      </c>
      <c r="M515" s="69">
        <v>159000000</v>
      </c>
      <c r="N515" s="31"/>
      <c r="O515" s="9" t="s">
        <v>167</v>
      </c>
      <c r="P515" s="108">
        <v>7.5</v>
      </c>
      <c r="Q515" s="267" t="s">
        <v>186</v>
      </c>
      <c r="R515" s="128">
        <v>0</v>
      </c>
    </row>
    <row r="516" spans="2:17" ht="12.75">
      <c r="B516" s="57"/>
      <c r="D516" s="22"/>
      <c r="E516" s="22"/>
      <c r="F516" s="307"/>
      <c r="G516" s="69"/>
      <c r="H516" s="69"/>
      <c r="I516" s="69"/>
      <c r="J516" s="9"/>
      <c r="K516" s="91"/>
      <c r="L516" s="221"/>
      <c r="M516" s="124"/>
      <c r="N516" s="31"/>
      <c r="O516" s="9"/>
      <c r="P516" s="108"/>
      <c r="Q516" s="267"/>
    </row>
    <row r="517" spans="1:18" ht="12.75">
      <c r="A517" s="53">
        <v>35151</v>
      </c>
      <c r="B517" s="57">
        <v>725251</v>
      </c>
      <c r="C517" s="322">
        <v>1</v>
      </c>
      <c r="D517" s="22" t="s">
        <v>509</v>
      </c>
      <c r="E517" s="22"/>
      <c r="F517" s="307" t="s">
        <v>124</v>
      </c>
      <c r="G517" s="69">
        <v>9</v>
      </c>
      <c r="H517" s="69">
        <v>17959.08</v>
      </c>
      <c r="I517" s="69">
        <v>15824</v>
      </c>
      <c r="J517" s="9"/>
      <c r="K517" s="91">
        <v>16.70625</v>
      </c>
      <c r="L517" s="216">
        <v>112.5</v>
      </c>
      <c r="M517" s="69">
        <v>14850000</v>
      </c>
      <c r="N517" s="31"/>
      <c r="O517" s="9" t="s">
        <v>117</v>
      </c>
      <c r="P517" s="108">
        <v>112.5</v>
      </c>
      <c r="Q517" s="267" t="s">
        <v>124</v>
      </c>
      <c r="R517" s="128">
        <v>0</v>
      </c>
    </row>
    <row r="518" spans="2:17" ht="12.75">
      <c r="B518" s="57"/>
      <c r="D518" s="22"/>
      <c r="E518" s="22"/>
      <c r="F518" s="307"/>
      <c r="G518" s="69"/>
      <c r="H518" s="69"/>
      <c r="I518" s="69"/>
      <c r="J518" s="9"/>
      <c r="K518" s="215"/>
      <c r="L518" s="217"/>
      <c r="M518" s="69"/>
      <c r="N518" s="31"/>
      <c r="O518" s="9"/>
      <c r="P518" s="108"/>
      <c r="Q518" s="267"/>
    </row>
    <row r="519" spans="1:18" ht="12.75">
      <c r="A519" s="53">
        <v>35769</v>
      </c>
      <c r="B519" s="57">
        <v>224286</v>
      </c>
      <c r="C519" s="322">
        <v>1</v>
      </c>
      <c r="D519" s="22" t="s">
        <v>510</v>
      </c>
      <c r="E519" s="22"/>
      <c r="F519" s="307" t="s">
        <v>113</v>
      </c>
      <c r="G519" s="69">
        <v>25</v>
      </c>
      <c r="H519" s="69">
        <v>181134.86</v>
      </c>
      <c r="I519" s="69">
        <v>309944</v>
      </c>
      <c r="J519" s="9"/>
      <c r="K519" s="91">
        <v>15.718040195</v>
      </c>
      <c r="L519" s="216">
        <v>71.5</v>
      </c>
      <c r="M519" s="69">
        <v>21983273</v>
      </c>
      <c r="N519" s="31"/>
      <c r="O519" s="9" t="s">
        <v>110</v>
      </c>
      <c r="P519" s="108">
        <v>71.5</v>
      </c>
      <c r="Q519" s="267" t="s">
        <v>113</v>
      </c>
      <c r="R519" s="128">
        <v>0</v>
      </c>
    </row>
    <row r="520" spans="2:17" ht="12.75">
      <c r="B520" s="57"/>
      <c r="D520" s="22"/>
      <c r="E520" s="22"/>
      <c r="F520" s="307"/>
      <c r="G520" s="69"/>
      <c r="H520" s="69"/>
      <c r="I520" s="69"/>
      <c r="J520" s="9"/>
      <c r="K520" s="215"/>
      <c r="L520" s="217"/>
      <c r="M520" s="69"/>
      <c r="N520" s="31"/>
      <c r="O520" s="9"/>
      <c r="P520" s="108"/>
      <c r="Q520" s="267"/>
    </row>
    <row r="521" spans="1:18" ht="12.75">
      <c r="A521" s="53">
        <v>35774</v>
      </c>
      <c r="B521" s="57">
        <v>225591</v>
      </c>
      <c r="C521" s="322">
        <v>1</v>
      </c>
      <c r="D521" s="22" t="s">
        <v>511</v>
      </c>
      <c r="E521" s="22"/>
      <c r="F521" s="307" t="s">
        <v>143</v>
      </c>
      <c r="G521" s="69">
        <v>3</v>
      </c>
      <c r="H521" s="69">
        <v>73125</v>
      </c>
      <c r="I521" s="69">
        <v>75000</v>
      </c>
      <c r="J521" s="9"/>
      <c r="K521" s="91">
        <v>23.58965505</v>
      </c>
      <c r="L521" s="216">
        <v>97.5</v>
      </c>
      <c r="M521" s="69">
        <v>24194518</v>
      </c>
      <c r="N521" s="31"/>
      <c r="O521" s="9" t="s">
        <v>184</v>
      </c>
      <c r="P521" s="108">
        <v>97.5</v>
      </c>
      <c r="Q521" s="267" t="s">
        <v>143</v>
      </c>
      <c r="R521" s="128">
        <v>0</v>
      </c>
    </row>
    <row r="522" spans="2:17" ht="12.75">
      <c r="B522" s="57"/>
      <c r="D522" s="22"/>
      <c r="E522" s="22"/>
      <c r="F522" s="307"/>
      <c r="G522" s="69"/>
      <c r="H522" s="69"/>
      <c r="I522" s="69"/>
      <c r="J522" s="9"/>
      <c r="K522" s="91"/>
      <c r="L522" s="221"/>
      <c r="M522" s="124"/>
      <c r="N522" s="31"/>
      <c r="O522" s="9"/>
      <c r="P522" s="108"/>
      <c r="Q522" s="267"/>
    </row>
    <row r="523" spans="1:18" ht="12.75">
      <c r="A523" s="53">
        <v>35397</v>
      </c>
      <c r="B523" s="57">
        <v>728197</v>
      </c>
      <c r="C523" s="322">
        <v>1</v>
      </c>
      <c r="D523" s="22" t="s">
        <v>512</v>
      </c>
      <c r="E523" s="22"/>
      <c r="F523" s="307" t="s">
        <v>113</v>
      </c>
      <c r="G523" s="69">
        <v>3</v>
      </c>
      <c r="H523" s="69">
        <v>2340</v>
      </c>
      <c r="I523" s="69">
        <v>12400</v>
      </c>
      <c r="J523" s="9"/>
      <c r="K523" s="91">
        <v>2.8392777</v>
      </c>
      <c r="L523" s="216">
        <v>17.5</v>
      </c>
      <c r="M523" s="69">
        <v>16224444</v>
      </c>
      <c r="N523" s="31"/>
      <c r="O523" s="9" t="s">
        <v>203</v>
      </c>
      <c r="P523" s="108">
        <v>17.5</v>
      </c>
      <c r="Q523" s="267" t="s">
        <v>113</v>
      </c>
      <c r="R523" s="128">
        <v>0</v>
      </c>
    </row>
    <row r="524" spans="2:17" ht="12.75">
      <c r="B524" s="57"/>
      <c r="D524" s="22"/>
      <c r="E524" s="22"/>
      <c r="F524" s="307"/>
      <c r="G524" s="69"/>
      <c r="H524" s="69"/>
      <c r="I524" s="69"/>
      <c r="J524" s="9"/>
      <c r="K524" s="91"/>
      <c r="L524" s="221"/>
      <c r="M524" s="124"/>
      <c r="N524" s="31"/>
      <c r="O524" s="9"/>
      <c r="P524" s="108"/>
      <c r="Q524" s="267"/>
    </row>
    <row r="525" spans="1:18" ht="12.75" customHeight="1">
      <c r="A525" s="53">
        <v>35193</v>
      </c>
      <c r="B525" s="57">
        <v>731429</v>
      </c>
      <c r="C525" s="322">
        <v>1</v>
      </c>
      <c r="D525" s="22" t="s">
        <v>513</v>
      </c>
      <c r="E525" s="22"/>
      <c r="F525" s="307" t="s">
        <v>294</v>
      </c>
      <c r="G525" s="69">
        <v>124</v>
      </c>
      <c r="H525" s="69">
        <v>197354.74</v>
      </c>
      <c r="I525" s="69">
        <v>4741963</v>
      </c>
      <c r="J525" s="9"/>
      <c r="K525" s="91">
        <v>1.117491525</v>
      </c>
      <c r="L525" s="218">
        <v>3.75</v>
      </c>
      <c r="M525" s="211">
        <v>29799774</v>
      </c>
      <c r="N525" s="31"/>
      <c r="O525" s="9" t="s">
        <v>184</v>
      </c>
      <c r="P525" s="108">
        <v>3.75</v>
      </c>
      <c r="Q525" s="267" t="s">
        <v>294</v>
      </c>
      <c r="R525" s="128">
        <v>0</v>
      </c>
    </row>
    <row r="526" spans="2:17" ht="12.75" customHeight="1">
      <c r="B526" s="57"/>
      <c r="D526" s="64"/>
      <c r="E526" s="22"/>
      <c r="F526" s="307"/>
      <c r="G526" s="69"/>
      <c r="H526" s="69"/>
      <c r="I526" s="69"/>
      <c r="J526" s="9"/>
      <c r="K526" s="215"/>
      <c r="L526" s="217"/>
      <c r="M526" s="69"/>
      <c r="N526" s="31"/>
      <c r="O526" s="9"/>
      <c r="P526" s="108"/>
      <c r="Q526" s="267"/>
    </row>
    <row r="527" spans="1:18" ht="12.75">
      <c r="A527" s="53">
        <v>35381</v>
      </c>
      <c r="B527" s="57">
        <v>733975</v>
      </c>
      <c r="C527" s="322">
        <v>1</v>
      </c>
      <c r="D527" s="22" t="s">
        <v>514</v>
      </c>
      <c r="E527" s="22"/>
      <c r="F527" s="307" t="s">
        <v>194</v>
      </c>
      <c r="G527" s="69">
        <v>32</v>
      </c>
      <c r="H527" s="69">
        <v>102049.41</v>
      </c>
      <c r="I527" s="69">
        <v>5364493</v>
      </c>
      <c r="J527" s="9"/>
      <c r="K527" s="91">
        <v>2.45397105</v>
      </c>
      <c r="L527" s="218">
        <v>2.25</v>
      </c>
      <c r="M527" s="211">
        <v>109065380</v>
      </c>
      <c r="N527" s="31"/>
      <c r="O527" s="9" t="s">
        <v>203</v>
      </c>
      <c r="P527" s="108">
        <v>2.25</v>
      </c>
      <c r="Q527" s="267" t="s">
        <v>194</v>
      </c>
      <c r="R527" s="128">
        <v>0</v>
      </c>
    </row>
    <row r="528" spans="2:17" ht="12.75" customHeight="1">
      <c r="B528" s="57"/>
      <c r="D528" s="64"/>
      <c r="E528" s="22"/>
      <c r="F528" s="307"/>
      <c r="G528" s="69"/>
      <c r="H528" s="69"/>
      <c r="I528" s="69"/>
      <c r="J528" s="143"/>
      <c r="K528" s="142"/>
      <c r="L528" s="221"/>
      <c r="M528" s="124"/>
      <c r="N528" s="31"/>
      <c r="O528" s="9"/>
      <c r="P528" s="108"/>
      <c r="Q528" s="267"/>
    </row>
    <row r="529" spans="1:18" ht="12.75">
      <c r="A529" s="53">
        <v>34956</v>
      </c>
      <c r="B529" s="57">
        <v>738323</v>
      </c>
      <c r="C529" s="322">
        <v>1</v>
      </c>
      <c r="D529" s="22" t="s">
        <v>515</v>
      </c>
      <c r="E529" s="22"/>
      <c r="F529" s="307" t="s">
        <v>335</v>
      </c>
      <c r="G529" s="69">
        <v>3</v>
      </c>
      <c r="H529" s="69">
        <v>912.25</v>
      </c>
      <c r="I529" s="69">
        <v>25445</v>
      </c>
      <c r="J529" s="9"/>
      <c r="K529" s="91">
        <v>3.62661915</v>
      </c>
      <c r="L529" s="216">
        <v>5.5</v>
      </c>
      <c r="M529" s="69">
        <v>65938530</v>
      </c>
      <c r="N529" s="31"/>
      <c r="O529" s="9" t="s">
        <v>516</v>
      </c>
      <c r="P529" s="108">
        <v>5.5</v>
      </c>
      <c r="Q529" s="267" t="s">
        <v>335</v>
      </c>
      <c r="R529" s="128">
        <v>0</v>
      </c>
    </row>
    <row r="530" spans="2:17" ht="12.75">
      <c r="B530" s="57"/>
      <c r="D530" s="22"/>
      <c r="E530" s="22"/>
      <c r="F530" s="307"/>
      <c r="G530" s="69"/>
      <c r="H530" s="69"/>
      <c r="I530" s="69"/>
      <c r="J530" s="9"/>
      <c r="K530" s="100"/>
      <c r="L530" s="221"/>
      <c r="M530" s="124"/>
      <c r="N530" s="31"/>
      <c r="O530" s="9"/>
      <c r="P530" s="108"/>
      <c r="Q530" s="267"/>
    </row>
    <row r="531" spans="1:18" ht="12.75">
      <c r="A531" s="53">
        <v>35178</v>
      </c>
      <c r="B531" s="57">
        <v>748593</v>
      </c>
      <c r="C531" s="322">
        <v>1</v>
      </c>
      <c r="D531" s="22" t="s">
        <v>517</v>
      </c>
      <c r="E531" s="22"/>
      <c r="F531" s="307" t="s">
        <v>116</v>
      </c>
      <c r="G531" s="69">
        <v>4</v>
      </c>
      <c r="H531" s="69">
        <v>2710</v>
      </c>
      <c r="I531" s="69">
        <v>4000</v>
      </c>
      <c r="J531" s="9"/>
      <c r="K531" s="91">
        <v>3.501225</v>
      </c>
      <c r="L531" s="216">
        <v>66.5</v>
      </c>
      <c r="M531" s="69">
        <v>5265000</v>
      </c>
      <c r="N531" s="31"/>
      <c r="O531" s="9" t="s">
        <v>117</v>
      </c>
      <c r="P531" s="108">
        <v>66.5</v>
      </c>
      <c r="Q531" s="267" t="s">
        <v>116</v>
      </c>
      <c r="R531" s="128">
        <v>0</v>
      </c>
    </row>
    <row r="532" spans="2:17" ht="12.75">
      <c r="B532" s="57"/>
      <c r="D532" s="22"/>
      <c r="E532" s="22"/>
      <c r="F532" s="307"/>
      <c r="G532" s="69"/>
      <c r="H532" s="69"/>
      <c r="I532" s="69"/>
      <c r="J532" s="9"/>
      <c r="K532" s="100"/>
      <c r="L532" s="221"/>
      <c r="M532" s="124"/>
      <c r="N532" s="31"/>
      <c r="O532" s="9"/>
      <c r="P532" s="108"/>
      <c r="Q532" s="267"/>
    </row>
    <row r="533" spans="1:18" ht="12.75">
      <c r="A533" s="53">
        <v>35586</v>
      </c>
      <c r="B533" s="57">
        <v>40921</v>
      </c>
      <c r="C533" s="322">
        <v>1</v>
      </c>
      <c r="D533" s="22" t="s">
        <v>518</v>
      </c>
      <c r="E533" s="22"/>
      <c r="F533" s="307" t="s">
        <v>113</v>
      </c>
      <c r="G533" s="69">
        <v>36</v>
      </c>
      <c r="H533" s="69">
        <v>154133.22</v>
      </c>
      <c r="I533" s="69">
        <v>80028</v>
      </c>
      <c r="J533" s="9"/>
      <c r="K533" s="91">
        <v>17.919174375</v>
      </c>
      <c r="L533" s="216">
        <v>202.5</v>
      </c>
      <c r="M533" s="69">
        <v>8848975</v>
      </c>
      <c r="N533" s="31"/>
      <c r="O533" s="9" t="s">
        <v>184</v>
      </c>
      <c r="P533" s="108">
        <v>202.5</v>
      </c>
      <c r="Q533" s="267" t="s">
        <v>113</v>
      </c>
      <c r="R533" s="128">
        <v>0</v>
      </c>
    </row>
    <row r="534" spans="2:17" ht="12.75">
      <c r="B534" s="57"/>
      <c r="D534" s="64"/>
      <c r="E534" s="22"/>
      <c r="F534" s="307"/>
      <c r="G534" s="69"/>
      <c r="H534" s="69"/>
      <c r="I534" s="69"/>
      <c r="J534" s="9"/>
      <c r="K534" s="100"/>
      <c r="L534" s="221"/>
      <c r="M534" s="124"/>
      <c r="N534" s="31"/>
      <c r="O534" s="9"/>
      <c r="P534" s="108"/>
      <c r="Q534" s="267"/>
    </row>
    <row r="535" spans="1:18" ht="12.75">
      <c r="A535" s="53">
        <v>35279</v>
      </c>
      <c r="B535" s="57">
        <v>764179</v>
      </c>
      <c r="C535" s="322">
        <v>1</v>
      </c>
      <c r="D535" s="22" t="s">
        <v>519</v>
      </c>
      <c r="E535" s="22"/>
      <c r="F535" s="307" t="s">
        <v>113</v>
      </c>
      <c r="G535" s="69">
        <v>30</v>
      </c>
      <c r="H535" s="69">
        <v>93080.47</v>
      </c>
      <c r="I535" s="69">
        <v>222220</v>
      </c>
      <c r="J535" s="9"/>
      <c r="K535" s="91">
        <v>5.283885825</v>
      </c>
      <c r="L535" s="216">
        <v>41.5</v>
      </c>
      <c r="M535" s="69">
        <v>12732255</v>
      </c>
      <c r="N535" s="31"/>
      <c r="O535" s="9" t="s">
        <v>520</v>
      </c>
      <c r="P535" s="108">
        <v>41.5</v>
      </c>
      <c r="Q535" s="267" t="s">
        <v>113</v>
      </c>
      <c r="R535" s="128">
        <v>0</v>
      </c>
    </row>
    <row r="536" spans="2:17" ht="12.75">
      <c r="B536" s="57"/>
      <c r="D536" s="64"/>
      <c r="E536" s="22"/>
      <c r="F536" s="307"/>
      <c r="G536" s="69"/>
      <c r="H536" s="69"/>
      <c r="I536" s="69"/>
      <c r="J536" s="9"/>
      <c r="K536" s="91"/>
      <c r="L536" s="223"/>
      <c r="M536" s="124"/>
      <c r="N536" s="31"/>
      <c r="O536" s="9"/>
      <c r="P536" s="108"/>
      <c r="Q536" s="267"/>
    </row>
    <row r="537" spans="1:18" s="350" customFormat="1" ht="12.75">
      <c r="A537" s="340">
        <v>35221</v>
      </c>
      <c r="B537" s="341">
        <v>764522</v>
      </c>
      <c r="C537" s="342"/>
      <c r="D537" s="343" t="s">
        <v>521</v>
      </c>
      <c r="E537" s="343"/>
      <c r="F537" s="344" t="s">
        <v>116</v>
      </c>
      <c r="G537" s="536" t="s">
        <v>127</v>
      </c>
      <c r="H537" s="536" t="s">
        <v>127</v>
      </c>
      <c r="I537" s="536" t="s">
        <v>127</v>
      </c>
      <c r="J537" s="345"/>
      <c r="K537" s="220" t="s">
        <v>127</v>
      </c>
      <c r="L537" s="220" t="s">
        <v>127</v>
      </c>
      <c r="M537" s="220" t="s">
        <v>127</v>
      </c>
      <c r="N537" s="346"/>
      <c r="O537" s="516" t="s">
        <v>127</v>
      </c>
      <c r="P537" s="347" t="s">
        <v>127</v>
      </c>
      <c r="Q537" s="348" t="e">
        <v>#N/A</v>
      </c>
      <c r="R537" s="349" t="e">
        <v>#N/A</v>
      </c>
    </row>
    <row r="538" spans="2:17" ht="12.75">
      <c r="B538" s="57"/>
      <c r="D538" s="64"/>
      <c r="E538" s="22"/>
      <c r="F538" s="307"/>
      <c r="G538" s="69"/>
      <c r="H538" s="69"/>
      <c r="I538" s="69"/>
      <c r="J538" s="9"/>
      <c r="K538" s="91"/>
      <c r="L538" s="216"/>
      <c r="M538" s="69"/>
      <c r="N538" s="31"/>
      <c r="O538" s="9"/>
      <c r="P538" s="108"/>
      <c r="Q538" s="267"/>
    </row>
    <row r="539" spans="1:18" ht="12.75">
      <c r="A539" s="53">
        <v>35955</v>
      </c>
      <c r="B539" s="57">
        <v>256977</v>
      </c>
      <c r="C539" s="322">
        <v>1</v>
      </c>
      <c r="D539" s="22" t="s">
        <v>522</v>
      </c>
      <c r="E539" s="22"/>
      <c r="F539" s="307">
        <v>48</v>
      </c>
      <c r="G539" s="69">
        <v>77</v>
      </c>
      <c r="H539" s="69">
        <v>1469513.57</v>
      </c>
      <c r="I539" s="69">
        <v>3020469</v>
      </c>
      <c r="J539" s="9"/>
      <c r="K539" s="91">
        <v>11.773302975</v>
      </c>
      <c r="L539" s="216">
        <v>52.5</v>
      </c>
      <c r="M539" s="69">
        <v>22425339</v>
      </c>
      <c r="N539" s="31"/>
      <c r="O539" s="151" t="s">
        <v>523</v>
      </c>
      <c r="P539" s="108">
        <v>52.5</v>
      </c>
      <c r="Q539" s="267" t="s">
        <v>113</v>
      </c>
      <c r="R539" s="128">
        <v>0</v>
      </c>
    </row>
    <row r="540" spans="2:17" ht="12.75">
      <c r="B540" s="57"/>
      <c r="D540" s="64"/>
      <c r="E540" s="22"/>
      <c r="F540" s="307"/>
      <c r="G540" s="69"/>
      <c r="H540" s="69"/>
      <c r="I540" s="69"/>
      <c r="J540" s="9"/>
      <c r="K540" s="91"/>
      <c r="L540" s="221"/>
      <c r="M540" s="124"/>
      <c r="N540" s="31"/>
      <c r="O540" s="9"/>
      <c r="P540" s="108"/>
      <c r="Q540" s="267"/>
    </row>
    <row r="541" spans="1:18" ht="12.75">
      <c r="A541" s="53">
        <v>35754</v>
      </c>
      <c r="B541" s="57">
        <v>158813</v>
      </c>
      <c r="C541" s="322">
        <v>1</v>
      </c>
      <c r="D541" s="22" t="s">
        <v>524</v>
      </c>
      <c r="E541" s="22"/>
      <c r="F541" s="307" t="s">
        <v>124</v>
      </c>
      <c r="G541" s="69">
        <v>2</v>
      </c>
      <c r="H541" s="69">
        <v>2540</v>
      </c>
      <c r="I541" s="69">
        <v>2000</v>
      </c>
      <c r="J541" s="9"/>
      <c r="K541" s="91">
        <v>6.835115625</v>
      </c>
      <c r="L541" s="216">
        <v>127.5</v>
      </c>
      <c r="M541" s="69">
        <v>5360875</v>
      </c>
      <c r="N541" s="31"/>
      <c r="O541" s="9" t="s">
        <v>141</v>
      </c>
      <c r="P541" s="108">
        <v>127.5</v>
      </c>
      <c r="Q541" s="267" t="s">
        <v>124</v>
      </c>
      <c r="R541" s="128">
        <v>0</v>
      </c>
    </row>
    <row r="542" spans="2:17" ht="12.75">
      <c r="B542" s="57"/>
      <c r="D542" s="22"/>
      <c r="E542" s="22"/>
      <c r="F542" s="307"/>
      <c r="G542" s="69"/>
      <c r="H542" s="69"/>
      <c r="I542" s="69"/>
      <c r="J542" s="9"/>
      <c r="K542" s="215"/>
      <c r="L542" s="217"/>
      <c r="M542" s="69"/>
      <c r="N542" s="31"/>
      <c r="O542" s="9"/>
      <c r="P542" s="108"/>
      <c r="Q542" s="267"/>
    </row>
    <row r="543" spans="1:18" ht="12.75">
      <c r="A543" s="53">
        <v>35698</v>
      </c>
      <c r="B543" s="57">
        <v>152075</v>
      </c>
      <c r="C543" s="322">
        <v>1</v>
      </c>
      <c r="D543" s="22" t="s">
        <v>525</v>
      </c>
      <c r="E543" s="22"/>
      <c r="F543" s="307" t="s">
        <v>113</v>
      </c>
      <c r="G543" s="69">
        <v>45</v>
      </c>
      <c r="H543" s="69">
        <v>535446.27</v>
      </c>
      <c r="I543" s="69">
        <v>300598</v>
      </c>
      <c r="J543" s="9"/>
      <c r="K543" s="91">
        <v>33.915</v>
      </c>
      <c r="L543" s="216">
        <v>199.5</v>
      </c>
      <c r="M543" s="69">
        <v>17000000</v>
      </c>
      <c r="N543" s="31"/>
      <c r="O543" s="9" t="s">
        <v>141</v>
      </c>
      <c r="P543" s="108">
        <v>199.5</v>
      </c>
      <c r="Q543" s="267" t="s">
        <v>113</v>
      </c>
      <c r="R543" s="128">
        <v>0</v>
      </c>
    </row>
    <row r="544" spans="2:17" ht="12.75">
      <c r="B544" s="57"/>
      <c r="D544" s="22"/>
      <c r="E544" s="22"/>
      <c r="F544" s="307"/>
      <c r="G544" s="69"/>
      <c r="H544" s="69"/>
      <c r="I544" s="69"/>
      <c r="J544" s="9"/>
      <c r="K544" s="91"/>
      <c r="L544" s="223"/>
      <c r="M544" s="124"/>
      <c r="N544" s="31"/>
      <c r="O544" s="9"/>
      <c r="P544" s="108"/>
      <c r="Q544" s="267"/>
    </row>
    <row r="545" spans="1:18" ht="12.75" customHeight="1">
      <c r="A545" s="53">
        <v>34974</v>
      </c>
      <c r="B545" s="57">
        <v>791393</v>
      </c>
      <c r="C545" s="322">
        <v>1</v>
      </c>
      <c r="D545" s="22" t="s">
        <v>526</v>
      </c>
      <c r="E545" s="22"/>
      <c r="F545" s="307" t="s">
        <v>183</v>
      </c>
      <c r="G545" s="69">
        <v>6</v>
      </c>
      <c r="H545" s="69">
        <v>3827.2</v>
      </c>
      <c r="I545" s="69">
        <v>32610</v>
      </c>
      <c r="J545" s="9"/>
      <c r="K545" s="91">
        <v>1.2204283</v>
      </c>
      <c r="L545" s="216">
        <v>11.5</v>
      </c>
      <c r="M545" s="69">
        <v>10612420</v>
      </c>
      <c r="N545" s="31"/>
      <c r="O545" s="9" t="s">
        <v>203</v>
      </c>
      <c r="P545" s="108">
        <v>11.5</v>
      </c>
      <c r="Q545" s="267" t="s">
        <v>183</v>
      </c>
      <c r="R545" s="128">
        <v>0</v>
      </c>
    </row>
    <row r="546" spans="2:17" ht="12.75" customHeight="1">
      <c r="B546" s="57"/>
      <c r="D546" s="64"/>
      <c r="E546" s="22"/>
      <c r="F546" s="307"/>
      <c r="G546" s="152"/>
      <c r="H546" s="152"/>
      <c r="I546" s="152"/>
      <c r="J546" s="143"/>
      <c r="K546" s="142"/>
      <c r="L546" s="221"/>
      <c r="M546" s="124"/>
      <c r="N546" s="31"/>
      <c r="O546" s="9"/>
      <c r="P546" s="108"/>
      <c r="Q546" s="270"/>
    </row>
    <row r="547" spans="1:18" ht="12.75">
      <c r="A547" s="53">
        <v>35492</v>
      </c>
      <c r="B547" s="57">
        <v>796279</v>
      </c>
      <c r="C547" s="322">
        <v>1</v>
      </c>
      <c r="D547" s="22" t="s">
        <v>527</v>
      </c>
      <c r="E547" s="22"/>
      <c r="F547" s="307" t="s">
        <v>113</v>
      </c>
      <c r="G547" s="69">
        <v>38</v>
      </c>
      <c r="H547" s="69">
        <v>18536.18</v>
      </c>
      <c r="I547" s="69">
        <v>1549745</v>
      </c>
      <c r="J547" s="9"/>
      <c r="K547" s="91">
        <v>3.283997925</v>
      </c>
      <c r="L547" s="309">
        <v>1.25</v>
      </c>
      <c r="M547" s="69">
        <v>262719834</v>
      </c>
      <c r="N547" s="31"/>
      <c r="O547" s="9" t="s">
        <v>273</v>
      </c>
      <c r="P547" s="108">
        <v>1.25</v>
      </c>
      <c r="Q547" s="267" t="s">
        <v>113</v>
      </c>
      <c r="R547" s="128">
        <v>0</v>
      </c>
    </row>
    <row r="548" spans="2:17" ht="12.75">
      <c r="B548" s="57"/>
      <c r="D548" s="64"/>
      <c r="E548" s="22"/>
      <c r="F548" s="307"/>
      <c r="G548" s="69"/>
      <c r="H548" s="73"/>
      <c r="I548" s="73"/>
      <c r="J548" s="9"/>
      <c r="K548" s="91"/>
      <c r="L548" s="535"/>
      <c r="M548" s="124"/>
      <c r="N548" s="31"/>
      <c r="O548" s="9"/>
      <c r="P548" s="108"/>
      <c r="Q548" s="267"/>
    </row>
    <row r="549" spans="1:18" ht="12.75">
      <c r="A549" s="53">
        <v>35269</v>
      </c>
      <c r="B549" s="57">
        <v>772354</v>
      </c>
      <c r="C549" s="322">
        <v>1</v>
      </c>
      <c r="D549" s="22" t="s">
        <v>528</v>
      </c>
      <c r="E549" s="22"/>
      <c r="F549" s="307" t="s">
        <v>166</v>
      </c>
      <c r="G549" s="69">
        <v>4</v>
      </c>
      <c r="H549" s="69">
        <v>1792.5</v>
      </c>
      <c r="I549" s="69">
        <v>67000</v>
      </c>
      <c r="J549" s="9"/>
      <c r="K549" s="91">
        <v>0.487941</v>
      </c>
      <c r="L549" s="216">
        <v>2.5</v>
      </c>
      <c r="M549" s="69">
        <v>19517640</v>
      </c>
      <c r="N549" s="31"/>
      <c r="O549" s="9" t="s">
        <v>529</v>
      </c>
      <c r="P549" s="108">
        <v>2.5</v>
      </c>
      <c r="Q549" s="267" t="s">
        <v>166</v>
      </c>
      <c r="R549" s="128">
        <v>0</v>
      </c>
    </row>
    <row r="550" spans="2:17" ht="12.75">
      <c r="B550" s="57"/>
      <c r="D550" s="64"/>
      <c r="E550" s="22"/>
      <c r="F550" s="307"/>
      <c r="G550" s="69"/>
      <c r="H550" s="69"/>
      <c r="I550" s="69"/>
      <c r="J550" s="9"/>
      <c r="K550" s="91"/>
      <c r="L550" s="221"/>
      <c r="M550" s="124"/>
      <c r="N550" s="31"/>
      <c r="O550" s="9"/>
      <c r="P550" s="108"/>
      <c r="Q550" s="267"/>
    </row>
    <row r="551" spans="1:18" ht="12.75">
      <c r="A551" s="53">
        <v>35335</v>
      </c>
      <c r="B551" s="57">
        <v>799535</v>
      </c>
      <c r="C551" s="322">
        <v>1</v>
      </c>
      <c r="D551" s="22" t="s">
        <v>530</v>
      </c>
      <c r="E551" s="22"/>
      <c r="F551" s="307" t="s">
        <v>143</v>
      </c>
      <c r="G551" s="69">
        <v>11</v>
      </c>
      <c r="H551" s="69">
        <v>120627.54</v>
      </c>
      <c r="I551" s="69">
        <v>85973</v>
      </c>
      <c r="J551" s="9"/>
      <c r="K551" s="91">
        <v>10.76406762</v>
      </c>
      <c r="L551" s="216">
        <v>133.5</v>
      </c>
      <c r="M551" s="69">
        <v>8062972</v>
      </c>
      <c r="N551" s="31"/>
      <c r="O551" s="9" t="s">
        <v>117</v>
      </c>
      <c r="P551" s="108">
        <v>133.5</v>
      </c>
      <c r="Q551" s="267" t="s">
        <v>143</v>
      </c>
      <c r="R551" s="128">
        <v>0</v>
      </c>
    </row>
    <row r="552" spans="1:17" ht="15">
      <c r="A552" s="53">
        <v>35992</v>
      </c>
      <c r="B552" s="57">
        <v>352295</v>
      </c>
      <c r="D552" s="64" t="s">
        <v>531</v>
      </c>
      <c r="E552" s="22"/>
      <c r="F552" s="307">
        <v>27</v>
      </c>
      <c r="G552" s="69" t="s">
        <v>127</v>
      </c>
      <c r="H552" s="69" t="s">
        <v>127</v>
      </c>
      <c r="I552" s="69" t="s">
        <v>127</v>
      </c>
      <c r="J552" s="143"/>
      <c r="K552" s="69" t="s">
        <v>127</v>
      </c>
      <c r="L552" s="69" t="s">
        <v>127</v>
      </c>
      <c r="M552" s="220" t="s">
        <v>127</v>
      </c>
      <c r="N552" s="31"/>
      <c r="O552" s="9" t="s">
        <v>117</v>
      </c>
      <c r="P552" s="108"/>
      <c r="Q552" s="267"/>
    </row>
    <row r="553" spans="2:17" ht="12.75">
      <c r="B553" s="57"/>
      <c r="D553" s="22"/>
      <c r="E553" s="22"/>
      <c r="F553" s="307"/>
      <c r="G553" s="69"/>
      <c r="H553" s="69"/>
      <c r="I553" s="69"/>
      <c r="J553" s="9"/>
      <c r="K553" s="91"/>
      <c r="L553" s="221"/>
      <c r="M553" s="124"/>
      <c r="N553" s="31"/>
      <c r="O553" s="9"/>
      <c r="P553" s="108"/>
      <c r="Q553" s="267"/>
    </row>
    <row r="554" spans="1:18" ht="12.75">
      <c r="A554" s="53">
        <v>35412</v>
      </c>
      <c r="B554" s="57">
        <v>803630</v>
      </c>
      <c r="C554" s="322">
        <v>1</v>
      </c>
      <c r="D554" s="22" t="s">
        <v>532</v>
      </c>
      <c r="E554" s="22"/>
      <c r="F554" s="307" t="s">
        <v>206</v>
      </c>
      <c r="G554" s="69">
        <v>3</v>
      </c>
      <c r="H554" s="69">
        <v>5386.5</v>
      </c>
      <c r="I554" s="69">
        <v>10693</v>
      </c>
      <c r="J554" s="9"/>
      <c r="K554" s="91">
        <v>2.806125</v>
      </c>
      <c r="L554" s="216">
        <v>52.5</v>
      </c>
      <c r="M554" s="69">
        <v>5345000</v>
      </c>
      <c r="N554" s="31"/>
      <c r="O554" s="9" t="s">
        <v>110</v>
      </c>
      <c r="P554" s="108">
        <v>52.5</v>
      </c>
      <c r="Q554" s="267" t="s">
        <v>206</v>
      </c>
      <c r="R554" s="128">
        <v>0</v>
      </c>
    </row>
    <row r="555" spans="2:17" ht="12.75">
      <c r="B555" s="57"/>
      <c r="D555" s="22"/>
      <c r="E555" s="22"/>
      <c r="F555" s="307"/>
      <c r="G555" s="69"/>
      <c r="H555" s="69"/>
      <c r="I555" s="69"/>
      <c r="J555" s="9"/>
      <c r="K555" s="91"/>
      <c r="L555" s="221"/>
      <c r="M555" s="124"/>
      <c r="N555" s="31"/>
      <c r="O555" s="9"/>
      <c r="P555" s="108"/>
      <c r="Q555" s="267"/>
    </row>
    <row r="556" spans="1:18" ht="12.75">
      <c r="A556" s="53">
        <v>35528</v>
      </c>
      <c r="B556" s="57">
        <v>801021</v>
      </c>
      <c r="C556" s="322">
        <v>1</v>
      </c>
      <c r="D556" s="22" t="s">
        <v>533</v>
      </c>
      <c r="E556" s="22"/>
      <c r="F556" s="307" t="s">
        <v>162</v>
      </c>
      <c r="G556" s="69">
        <v>114</v>
      </c>
      <c r="H556" s="69">
        <v>381556.1</v>
      </c>
      <c r="I556" s="69">
        <v>9408272</v>
      </c>
      <c r="J556" s="9"/>
      <c r="K556" s="91">
        <v>30.290149665</v>
      </c>
      <c r="L556" s="216">
        <v>4.5</v>
      </c>
      <c r="M556" s="69">
        <v>673114437</v>
      </c>
      <c r="N556" s="31"/>
      <c r="O556" s="9" t="s">
        <v>534</v>
      </c>
      <c r="P556" s="108">
        <v>4.5</v>
      </c>
      <c r="Q556" s="267" t="s">
        <v>162</v>
      </c>
      <c r="R556" s="128">
        <v>0</v>
      </c>
    </row>
    <row r="557" spans="2:17" ht="12.75">
      <c r="B557" s="57"/>
      <c r="D557" s="22"/>
      <c r="E557" s="22"/>
      <c r="F557" s="307"/>
      <c r="G557" s="69"/>
      <c r="H557" s="73"/>
      <c r="I557" s="73"/>
      <c r="J557" s="9"/>
      <c r="K557" s="91"/>
      <c r="L557" s="223"/>
      <c r="M557" s="124"/>
      <c r="N557" s="31"/>
      <c r="O557" s="9" t="s">
        <v>535</v>
      </c>
      <c r="P557" s="108"/>
      <c r="Q557" s="267"/>
    </row>
    <row r="558" spans="1:18" ht="12.75">
      <c r="A558" s="53">
        <v>35184</v>
      </c>
      <c r="B558" s="57">
        <v>805283</v>
      </c>
      <c r="C558" s="322">
        <v>1</v>
      </c>
      <c r="D558" s="22" t="s">
        <v>536</v>
      </c>
      <c r="E558" s="22"/>
      <c r="F558" s="307" t="s">
        <v>113</v>
      </c>
      <c r="G558" s="69">
        <v>118</v>
      </c>
      <c r="H558" s="69">
        <v>75382.28</v>
      </c>
      <c r="I558" s="69">
        <v>2114331</v>
      </c>
      <c r="J558" s="9"/>
      <c r="K558" s="215">
        <v>8.708776125</v>
      </c>
      <c r="L558" s="218">
        <v>3.75</v>
      </c>
      <c r="M558" s="211">
        <v>232234030</v>
      </c>
      <c r="N558" s="31"/>
      <c r="O558" s="9" t="s">
        <v>179</v>
      </c>
      <c r="P558" s="108">
        <v>3.75</v>
      </c>
      <c r="Q558" s="267" t="s">
        <v>113</v>
      </c>
      <c r="R558" s="128">
        <v>0</v>
      </c>
    </row>
    <row r="559" spans="1:18" s="350" customFormat="1" ht="15" customHeight="1">
      <c r="A559" s="340">
        <v>35184</v>
      </c>
      <c r="B559" s="341">
        <v>805294</v>
      </c>
      <c r="C559" s="342"/>
      <c r="D559" s="527" t="s">
        <v>189</v>
      </c>
      <c r="E559" s="343"/>
      <c r="F559" s="344" t="s">
        <v>113</v>
      </c>
      <c r="G559" s="536" t="s">
        <v>127</v>
      </c>
      <c r="H559" s="536" t="s">
        <v>127</v>
      </c>
      <c r="I559" s="536" t="s">
        <v>127</v>
      </c>
      <c r="J559" s="345"/>
      <c r="K559" s="220" t="s">
        <v>127</v>
      </c>
      <c r="L559" s="220" t="s">
        <v>127</v>
      </c>
      <c r="M559" s="220" t="s">
        <v>127</v>
      </c>
      <c r="N559" s="346"/>
      <c r="O559" s="516" t="s">
        <v>127</v>
      </c>
      <c r="P559" s="347" t="s">
        <v>127</v>
      </c>
      <c r="Q559" s="348" t="s">
        <v>113</v>
      </c>
      <c r="R559" s="349"/>
    </row>
    <row r="560" spans="2:17" ht="12.75" customHeight="1">
      <c r="B560" s="57"/>
      <c r="D560" s="64"/>
      <c r="E560" s="22"/>
      <c r="F560" s="307"/>
      <c r="G560" s="69"/>
      <c r="H560" s="69"/>
      <c r="I560" s="69"/>
      <c r="J560" s="9"/>
      <c r="K560" s="93"/>
      <c r="L560" s="221"/>
      <c r="M560" s="124"/>
      <c r="N560" s="31"/>
      <c r="O560" s="9"/>
      <c r="P560" s="108"/>
      <c r="Q560" s="267"/>
    </row>
    <row r="561" spans="1:18" ht="12.75">
      <c r="A561" s="53">
        <v>35993</v>
      </c>
      <c r="B561" s="57">
        <v>5498042</v>
      </c>
      <c r="C561" s="322">
        <v>1</v>
      </c>
      <c r="D561" s="22" t="s">
        <v>537</v>
      </c>
      <c r="E561" s="22"/>
      <c r="F561" s="307">
        <v>16</v>
      </c>
      <c r="G561" s="69">
        <v>14</v>
      </c>
      <c r="H561" s="69">
        <v>9446.07</v>
      </c>
      <c r="I561" s="69">
        <v>86400</v>
      </c>
      <c r="J561" s="9"/>
      <c r="K561" s="91">
        <v>4.25317998</v>
      </c>
      <c r="L561" s="216">
        <v>10.5</v>
      </c>
      <c r="M561" s="69">
        <v>40506476</v>
      </c>
      <c r="N561" s="31"/>
      <c r="O561" s="9" t="s">
        <v>117</v>
      </c>
      <c r="P561" s="108">
        <v>10.5</v>
      </c>
      <c r="Q561" s="267" t="s">
        <v>162</v>
      </c>
      <c r="R561" s="128">
        <v>0</v>
      </c>
    </row>
    <row r="562" spans="2:17" ht="12.75">
      <c r="B562" s="57"/>
      <c r="D562" s="64"/>
      <c r="E562" s="22"/>
      <c r="F562" s="307"/>
      <c r="G562" s="69"/>
      <c r="H562" s="69"/>
      <c r="I562" s="69"/>
      <c r="J562" s="9"/>
      <c r="K562" s="91"/>
      <c r="L562" s="221"/>
      <c r="M562" s="124"/>
      <c r="N562" s="31"/>
      <c r="O562" s="9"/>
      <c r="P562" s="108"/>
      <c r="Q562" s="267"/>
    </row>
    <row r="563" spans="1:18" ht="12.75">
      <c r="A563" s="53">
        <v>35242</v>
      </c>
      <c r="B563" s="57">
        <v>823713</v>
      </c>
      <c r="C563" s="322">
        <v>1</v>
      </c>
      <c r="D563" s="22" t="s">
        <v>538</v>
      </c>
      <c r="E563" s="22"/>
      <c r="F563" s="307" t="s">
        <v>166</v>
      </c>
      <c r="G563" s="69">
        <v>5</v>
      </c>
      <c r="H563" s="69">
        <v>7007</v>
      </c>
      <c r="I563" s="69">
        <v>14900</v>
      </c>
      <c r="J563" s="9"/>
      <c r="K563" s="91">
        <v>3.09375</v>
      </c>
      <c r="L563" s="216">
        <v>49.5</v>
      </c>
      <c r="M563" s="69">
        <v>6250000</v>
      </c>
      <c r="N563" s="31"/>
      <c r="O563" s="9" t="s">
        <v>117</v>
      </c>
      <c r="P563" s="108">
        <v>49.5</v>
      </c>
      <c r="Q563" s="267" t="s">
        <v>166</v>
      </c>
      <c r="R563" s="128">
        <v>0</v>
      </c>
    </row>
    <row r="564" spans="2:17" ht="12.75">
      <c r="B564" s="57"/>
      <c r="D564" s="22"/>
      <c r="E564" s="22"/>
      <c r="F564" s="307"/>
      <c r="G564" s="69"/>
      <c r="H564" s="69"/>
      <c r="I564" s="69"/>
      <c r="J564" s="9"/>
      <c r="K564" s="215"/>
      <c r="L564" s="217"/>
      <c r="M564" s="69"/>
      <c r="N564" s="31"/>
      <c r="O564" s="9"/>
      <c r="P564" s="108"/>
      <c r="Q564" s="267"/>
    </row>
    <row r="565" spans="1:18" ht="12.75">
      <c r="A565" s="53">
        <v>35718</v>
      </c>
      <c r="B565" s="57">
        <v>158006</v>
      </c>
      <c r="C565" s="322">
        <v>1</v>
      </c>
      <c r="D565" s="22" t="s">
        <v>539</v>
      </c>
      <c r="E565" s="22"/>
      <c r="F565" s="307" t="s">
        <v>215</v>
      </c>
      <c r="G565" s="69">
        <v>2</v>
      </c>
      <c r="H565" s="69">
        <v>12520</v>
      </c>
      <c r="I565" s="69">
        <v>5400</v>
      </c>
      <c r="J565" s="9"/>
      <c r="K565" s="91">
        <v>10.9483944</v>
      </c>
      <c r="L565" s="216">
        <v>240</v>
      </c>
      <c r="M565" s="69">
        <v>4561831</v>
      </c>
      <c r="N565" s="31"/>
      <c r="O565" s="9" t="s">
        <v>259</v>
      </c>
      <c r="P565" s="108">
        <v>240</v>
      </c>
      <c r="Q565" s="267" t="s">
        <v>215</v>
      </c>
      <c r="R565" s="128">
        <v>0</v>
      </c>
    </row>
    <row r="566" spans="2:17" ht="12.75">
      <c r="B566" s="57"/>
      <c r="D566" s="22"/>
      <c r="E566" s="22"/>
      <c r="F566" s="307"/>
      <c r="G566" s="69"/>
      <c r="H566" s="69"/>
      <c r="I566" s="69"/>
      <c r="J566" s="9"/>
      <c r="K566" s="91"/>
      <c r="L566" s="221"/>
      <c r="M566" s="124"/>
      <c r="N566" s="31"/>
      <c r="O566" s="9"/>
      <c r="P566" s="108"/>
      <c r="Q566" s="267"/>
    </row>
    <row r="567" spans="1:18" ht="12.75">
      <c r="A567" s="53">
        <v>35419</v>
      </c>
      <c r="B567" s="57">
        <v>821513</v>
      </c>
      <c r="C567" s="322">
        <v>1</v>
      </c>
      <c r="D567" s="22" t="s">
        <v>540</v>
      </c>
      <c r="E567" s="22"/>
      <c r="F567" s="307" t="s">
        <v>166</v>
      </c>
      <c r="G567" s="69">
        <v>85</v>
      </c>
      <c r="H567" s="69">
        <v>88275.86</v>
      </c>
      <c r="I567" s="69">
        <v>215138</v>
      </c>
      <c r="J567" s="9"/>
      <c r="K567" s="91">
        <v>4.09293</v>
      </c>
      <c r="L567" s="216">
        <v>40.5</v>
      </c>
      <c r="M567" s="69">
        <v>10106000</v>
      </c>
      <c r="N567" s="31"/>
      <c r="O567" s="9" t="s">
        <v>203</v>
      </c>
      <c r="P567" s="108">
        <v>40.5</v>
      </c>
      <c r="Q567" s="267" t="s">
        <v>166</v>
      </c>
      <c r="R567" s="128">
        <v>0</v>
      </c>
    </row>
    <row r="568" spans="2:17" ht="12.75">
      <c r="B568" s="57"/>
      <c r="D568" s="22"/>
      <c r="E568" s="22"/>
      <c r="F568" s="307"/>
      <c r="G568" s="69"/>
      <c r="H568" s="69"/>
      <c r="I568" s="69"/>
      <c r="J568" s="9"/>
      <c r="K568" s="91"/>
      <c r="L568" s="221"/>
      <c r="M568" s="124"/>
      <c r="N568" s="31"/>
      <c r="O568" s="9"/>
      <c r="P568" s="108"/>
      <c r="Q568" s="267"/>
    </row>
    <row r="569" spans="1:18" ht="12.75">
      <c r="A569" s="53">
        <v>35577</v>
      </c>
      <c r="B569" s="57">
        <v>831307</v>
      </c>
      <c r="C569" s="322">
        <v>1</v>
      </c>
      <c r="D569" s="22" t="s">
        <v>541</v>
      </c>
      <c r="E569" s="22"/>
      <c r="F569" s="307" t="s">
        <v>152</v>
      </c>
      <c r="G569" s="69">
        <v>7</v>
      </c>
      <c r="H569" s="69">
        <v>13907.3</v>
      </c>
      <c r="I569" s="69">
        <v>1777384</v>
      </c>
      <c r="J569" s="9"/>
      <c r="K569" s="91">
        <v>1.96087546</v>
      </c>
      <c r="L569" s="216">
        <v>1</v>
      </c>
      <c r="M569" s="69">
        <v>196087546</v>
      </c>
      <c r="N569" s="31"/>
      <c r="O569" s="151" t="s">
        <v>134</v>
      </c>
      <c r="P569" s="108">
        <v>1</v>
      </c>
      <c r="Q569" s="267" t="s">
        <v>152</v>
      </c>
      <c r="R569" s="128">
        <v>0</v>
      </c>
    </row>
    <row r="570" spans="2:17" ht="12.75">
      <c r="B570" s="57"/>
      <c r="D570" s="22"/>
      <c r="E570" s="22"/>
      <c r="F570" s="307"/>
      <c r="G570" s="69"/>
      <c r="H570" s="69"/>
      <c r="I570" s="69"/>
      <c r="J570" s="9"/>
      <c r="K570" s="91"/>
      <c r="L570" s="221"/>
      <c r="M570" s="124"/>
      <c r="N570" s="31"/>
      <c r="O570" s="9"/>
      <c r="P570" s="108"/>
      <c r="Q570" s="267"/>
    </row>
    <row r="571" spans="1:18" ht="12.75">
      <c r="A571" s="53">
        <v>34974</v>
      </c>
      <c r="B571" s="57">
        <v>831471</v>
      </c>
      <c r="C571" s="322">
        <v>1</v>
      </c>
      <c r="D571" s="22" t="s">
        <v>542</v>
      </c>
      <c r="E571" s="22"/>
      <c r="F571" s="307" t="s">
        <v>222</v>
      </c>
      <c r="G571" s="69">
        <v>13</v>
      </c>
      <c r="H571" s="69">
        <v>75652.24</v>
      </c>
      <c r="I571" s="69">
        <v>130562</v>
      </c>
      <c r="J571" s="9"/>
      <c r="K571" s="91">
        <v>10.371012225</v>
      </c>
      <c r="L571" s="216">
        <v>52.5</v>
      </c>
      <c r="M571" s="69">
        <v>19754309</v>
      </c>
      <c r="N571" s="31"/>
      <c r="O571" s="9" t="s">
        <v>117</v>
      </c>
      <c r="P571" s="108">
        <v>52.5</v>
      </c>
      <c r="Q571" s="267" t="s">
        <v>222</v>
      </c>
      <c r="R571" s="128">
        <v>0</v>
      </c>
    </row>
    <row r="572" spans="2:17" ht="12.75">
      <c r="B572" s="57"/>
      <c r="D572" s="22"/>
      <c r="E572" s="22"/>
      <c r="F572" s="307"/>
      <c r="G572" s="69"/>
      <c r="H572" s="69"/>
      <c r="I572" s="69"/>
      <c r="J572" s="9"/>
      <c r="K572" s="91"/>
      <c r="L572" s="216"/>
      <c r="M572" s="69"/>
      <c r="N572" s="31"/>
      <c r="O572" s="9"/>
      <c r="P572" s="108"/>
      <c r="Q572" s="267"/>
    </row>
    <row r="573" spans="1:18" ht="12.75">
      <c r="A573" s="53">
        <v>35983</v>
      </c>
      <c r="B573" s="57">
        <v>305039</v>
      </c>
      <c r="C573" s="322">
        <v>1</v>
      </c>
      <c r="D573" s="22" t="s">
        <v>543</v>
      </c>
      <c r="E573" s="22"/>
      <c r="F573" s="307">
        <v>43</v>
      </c>
      <c r="G573" s="69">
        <v>35</v>
      </c>
      <c r="H573" s="69">
        <v>660198.69</v>
      </c>
      <c r="I573" s="69">
        <v>1030300</v>
      </c>
      <c r="J573" s="9"/>
      <c r="K573" s="91">
        <v>21.444444665</v>
      </c>
      <c r="L573" s="216">
        <v>63.5</v>
      </c>
      <c r="M573" s="69">
        <v>33770779</v>
      </c>
      <c r="N573" s="31"/>
      <c r="O573" s="9" t="s">
        <v>179</v>
      </c>
      <c r="P573" s="108">
        <v>63.5</v>
      </c>
      <c r="Q573" s="267" t="s">
        <v>116</v>
      </c>
      <c r="R573" s="128">
        <v>0</v>
      </c>
    </row>
    <row r="574" spans="2:17" ht="12.75">
      <c r="B574" s="57"/>
      <c r="D574" s="22"/>
      <c r="E574" s="22"/>
      <c r="F574" s="307"/>
      <c r="G574" s="69"/>
      <c r="H574" s="69"/>
      <c r="I574" s="69"/>
      <c r="J574" s="9"/>
      <c r="K574" s="91"/>
      <c r="L574" s="216"/>
      <c r="M574" s="69"/>
      <c r="N574" s="31"/>
      <c r="O574" s="9"/>
      <c r="P574" s="108"/>
      <c r="Q574" s="267"/>
    </row>
    <row r="575" spans="1:18" ht="12.75">
      <c r="A575" s="53">
        <v>35998</v>
      </c>
      <c r="B575" s="57">
        <v>352068</v>
      </c>
      <c r="C575" s="322">
        <v>1</v>
      </c>
      <c r="D575" s="22" t="s">
        <v>544</v>
      </c>
      <c r="E575" s="22"/>
      <c r="F575" s="307">
        <v>77</v>
      </c>
      <c r="G575" s="69">
        <v>1</v>
      </c>
      <c r="H575" s="69">
        <v>11600</v>
      </c>
      <c r="I575" s="69">
        <v>8000</v>
      </c>
      <c r="J575" s="9"/>
      <c r="K575" s="91">
        <v>8.0535</v>
      </c>
      <c r="L575" s="216">
        <v>147.5</v>
      </c>
      <c r="M575" s="69">
        <v>5460000</v>
      </c>
      <c r="N575" s="31"/>
      <c r="O575" s="9" t="s">
        <v>259</v>
      </c>
      <c r="P575" s="108">
        <v>147.5</v>
      </c>
      <c r="Q575" s="267" t="s">
        <v>124</v>
      </c>
      <c r="R575" s="128">
        <v>0</v>
      </c>
    </row>
    <row r="576" spans="2:17" ht="12.75">
      <c r="B576" s="57"/>
      <c r="D576" s="22"/>
      <c r="E576" s="22"/>
      <c r="F576" s="307"/>
      <c r="G576" s="69"/>
      <c r="H576" s="69"/>
      <c r="I576" s="69"/>
      <c r="J576" s="9"/>
      <c r="K576" s="91"/>
      <c r="L576" s="221"/>
      <c r="M576" s="124"/>
      <c r="N576" s="31"/>
      <c r="O576" s="9"/>
      <c r="P576" s="108"/>
      <c r="Q576" s="267"/>
    </row>
    <row r="577" spans="1:18" ht="12.75">
      <c r="A577" s="53">
        <v>35241</v>
      </c>
      <c r="B577" s="57">
        <v>840875</v>
      </c>
      <c r="C577" s="322">
        <v>1</v>
      </c>
      <c r="D577" s="22" t="s">
        <v>545</v>
      </c>
      <c r="E577" s="22"/>
      <c r="F577" s="307" t="s">
        <v>113</v>
      </c>
      <c r="G577" s="69">
        <v>152</v>
      </c>
      <c r="H577" s="69">
        <v>922864.5</v>
      </c>
      <c r="I577" s="69">
        <v>367743</v>
      </c>
      <c r="J577" s="9"/>
      <c r="K577" s="91">
        <v>33.10702968</v>
      </c>
      <c r="L577" s="216">
        <v>261.5</v>
      </c>
      <c r="M577" s="69">
        <v>12660432</v>
      </c>
      <c r="N577" s="31"/>
      <c r="O577" s="9" t="s">
        <v>136</v>
      </c>
      <c r="P577" s="108">
        <v>261.5</v>
      </c>
      <c r="Q577" s="267" t="s">
        <v>113</v>
      </c>
      <c r="R577" s="128">
        <v>0</v>
      </c>
    </row>
    <row r="578" spans="2:17" ht="12.75">
      <c r="B578" s="57"/>
      <c r="D578" s="22"/>
      <c r="E578" s="22"/>
      <c r="F578" s="307"/>
      <c r="G578" s="69"/>
      <c r="H578" s="73"/>
      <c r="I578" s="73"/>
      <c r="J578" s="9"/>
      <c r="K578" s="91"/>
      <c r="L578" s="223"/>
      <c r="M578" s="124"/>
      <c r="N578" s="31"/>
      <c r="O578" s="9"/>
      <c r="P578" s="108"/>
      <c r="Q578" s="267"/>
    </row>
    <row r="579" spans="1:18" ht="12.75">
      <c r="A579" s="53">
        <v>34899</v>
      </c>
      <c r="B579" s="57">
        <v>843335</v>
      </c>
      <c r="C579" s="322">
        <v>1</v>
      </c>
      <c r="D579" s="22" t="s">
        <v>546</v>
      </c>
      <c r="E579" s="22"/>
      <c r="F579" s="307" t="s">
        <v>129</v>
      </c>
      <c r="G579" s="69">
        <v>125</v>
      </c>
      <c r="H579" s="69">
        <v>954040.82</v>
      </c>
      <c r="I579" s="69">
        <v>729072</v>
      </c>
      <c r="J579" s="9"/>
      <c r="K579" s="91">
        <v>33.08979375</v>
      </c>
      <c r="L579" s="216">
        <v>166.5</v>
      </c>
      <c r="M579" s="69">
        <v>19873750</v>
      </c>
      <c r="N579" s="31"/>
      <c r="O579" s="151" t="s">
        <v>547</v>
      </c>
      <c r="P579" s="108">
        <v>166.5</v>
      </c>
      <c r="Q579" s="267" t="s">
        <v>129</v>
      </c>
      <c r="R579" s="128">
        <v>0</v>
      </c>
    </row>
    <row r="580" spans="2:17" ht="12.75">
      <c r="B580" s="57"/>
      <c r="D580" s="22"/>
      <c r="E580" s="22"/>
      <c r="F580" s="307"/>
      <c r="G580" s="69"/>
      <c r="H580" s="69"/>
      <c r="I580" s="69"/>
      <c r="J580" s="9"/>
      <c r="K580" s="91"/>
      <c r="L580" s="221"/>
      <c r="M580" s="124"/>
      <c r="N580" s="31"/>
      <c r="O580" s="9"/>
      <c r="P580" s="108"/>
      <c r="Q580" s="267"/>
    </row>
    <row r="581" spans="1:18" ht="12.75">
      <c r="A581" s="53">
        <v>35184</v>
      </c>
      <c r="B581" s="57">
        <v>845030</v>
      </c>
      <c r="C581" s="322">
        <v>1</v>
      </c>
      <c r="D581" s="22" t="s">
        <v>548</v>
      </c>
      <c r="E581" s="22"/>
      <c r="F581" s="307">
        <v>46</v>
      </c>
      <c r="G581" s="69">
        <v>78</v>
      </c>
      <c r="H581" s="69">
        <v>126121.93</v>
      </c>
      <c r="I581" s="69">
        <v>840198</v>
      </c>
      <c r="J581" s="9"/>
      <c r="K581" s="215">
        <v>2.088987</v>
      </c>
      <c r="L581" s="216">
        <v>17.5</v>
      </c>
      <c r="M581" s="69">
        <v>11772120</v>
      </c>
      <c r="N581" s="31"/>
      <c r="O581" s="9" t="s">
        <v>203</v>
      </c>
      <c r="P581" s="108">
        <v>17.5</v>
      </c>
      <c r="Q581" s="267" t="s">
        <v>313</v>
      </c>
      <c r="R581" s="128">
        <v>0</v>
      </c>
    </row>
    <row r="582" spans="1:17" ht="15" customHeight="1">
      <c r="A582" s="53">
        <v>35653</v>
      </c>
      <c r="B582" s="57">
        <v>60877</v>
      </c>
      <c r="D582" s="64" t="s">
        <v>189</v>
      </c>
      <c r="E582" s="22"/>
      <c r="F582" s="307">
        <v>46</v>
      </c>
      <c r="G582" s="69">
        <v>3</v>
      </c>
      <c r="H582" s="69">
        <v>61.95</v>
      </c>
      <c r="I582" s="69">
        <v>1565</v>
      </c>
      <c r="J582" s="9"/>
      <c r="K582" s="331" t="s">
        <v>127</v>
      </c>
      <c r="L582" s="218">
        <v>4</v>
      </c>
      <c r="M582" s="211">
        <v>721650</v>
      </c>
      <c r="N582" s="31"/>
      <c r="O582" s="9" t="s">
        <v>203</v>
      </c>
      <c r="P582" s="108">
        <v>4</v>
      </c>
      <c r="Q582" s="267" t="s">
        <v>313</v>
      </c>
    </row>
    <row r="583" spans="2:17" ht="15" customHeight="1">
      <c r="B583" s="57"/>
      <c r="D583" s="64"/>
      <c r="E583" s="22"/>
      <c r="F583" s="307"/>
      <c r="G583" s="69"/>
      <c r="H583" s="69"/>
      <c r="I583" s="69"/>
      <c r="J583" s="9"/>
      <c r="K583" s="100"/>
      <c r="L583" s="100"/>
      <c r="M583" s="211"/>
      <c r="N583" s="31"/>
      <c r="O583" s="9"/>
      <c r="P583" s="108"/>
      <c r="Q583" s="267"/>
    </row>
    <row r="584" spans="1:18" ht="12.75">
      <c r="A584" s="53">
        <v>35999</v>
      </c>
      <c r="B584" s="57">
        <v>306333</v>
      </c>
      <c r="C584" s="322">
        <v>1</v>
      </c>
      <c r="D584" s="22" t="s">
        <v>549</v>
      </c>
      <c r="E584" s="22"/>
      <c r="F584" s="307">
        <v>25</v>
      </c>
      <c r="G584" s="69">
        <v>5</v>
      </c>
      <c r="H584" s="69">
        <v>5340.65</v>
      </c>
      <c r="I584" s="69">
        <v>6285</v>
      </c>
      <c r="J584" s="9"/>
      <c r="K584" s="91">
        <v>4.688273655</v>
      </c>
      <c r="L584" s="216">
        <v>85.5</v>
      </c>
      <c r="M584" s="69">
        <v>5483361</v>
      </c>
      <c r="N584" s="31"/>
      <c r="O584" s="9" t="s">
        <v>117</v>
      </c>
      <c r="P584" s="108">
        <v>85.5</v>
      </c>
      <c r="Q584" s="267" t="s">
        <v>166</v>
      </c>
      <c r="R584" s="128">
        <v>0</v>
      </c>
    </row>
    <row r="585" spans="1:18" ht="12.75">
      <c r="A585"/>
      <c r="B585"/>
      <c r="C585" s="128"/>
      <c r="F585"/>
      <c r="G585"/>
      <c r="H585"/>
      <c r="I585"/>
      <c r="K585"/>
      <c r="M585"/>
      <c r="N585"/>
      <c r="Q585"/>
      <c r="R585"/>
    </row>
    <row r="586" spans="1:18" s="214" customFormat="1" ht="12.75">
      <c r="A586" s="208">
        <v>35436</v>
      </c>
      <c r="B586" s="209">
        <v>401670</v>
      </c>
      <c r="C586" s="326">
        <v>1</v>
      </c>
      <c r="D586" s="210" t="s">
        <v>550</v>
      </c>
      <c r="E586" s="210"/>
      <c r="F586" s="311" t="s">
        <v>146</v>
      </c>
      <c r="G586" s="211">
        <v>18</v>
      </c>
      <c r="H586" s="211">
        <v>130966.69</v>
      </c>
      <c r="I586" s="211">
        <v>10059212</v>
      </c>
      <c r="J586" s="212"/>
      <c r="K586" s="91">
        <v>3.5701299725</v>
      </c>
      <c r="L586" s="216">
        <v>1.75</v>
      </c>
      <c r="M586" s="69">
        <v>204007427</v>
      </c>
      <c r="N586" s="213"/>
      <c r="O586" s="314" t="s">
        <v>551</v>
      </c>
      <c r="P586" s="219">
        <v>1.75</v>
      </c>
      <c r="Q586" s="312" t="s">
        <v>146</v>
      </c>
      <c r="R586" s="313">
        <v>0</v>
      </c>
    </row>
    <row r="587" spans="2:17" ht="12.75">
      <c r="B587" s="57"/>
      <c r="D587" s="64" t="s">
        <v>552</v>
      </c>
      <c r="E587" s="22"/>
      <c r="F587" s="307"/>
      <c r="G587" s="69"/>
      <c r="H587" s="69"/>
      <c r="I587" s="69"/>
      <c r="J587" s="9"/>
      <c r="K587" s="91"/>
      <c r="L587" s="221"/>
      <c r="M587" s="124"/>
      <c r="N587" s="31"/>
      <c r="O587" s="9"/>
      <c r="P587" s="108"/>
      <c r="Q587" s="267"/>
    </row>
    <row r="588" spans="1:18" ht="12.75">
      <c r="A588" s="53">
        <v>35422</v>
      </c>
      <c r="B588" s="57">
        <v>865920</v>
      </c>
      <c r="C588" s="322">
        <v>1</v>
      </c>
      <c r="D588" s="22" t="s">
        <v>553</v>
      </c>
      <c r="E588" s="22"/>
      <c r="F588" s="307" t="s">
        <v>222</v>
      </c>
      <c r="G588" s="69">
        <v>8</v>
      </c>
      <c r="H588" s="69">
        <v>39212.83</v>
      </c>
      <c r="I588" s="69">
        <v>31553</v>
      </c>
      <c r="J588" s="9"/>
      <c r="K588" s="91">
        <v>12.47481</v>
      </c>
      <c r="L588" s="216">
        <v>125</v>
      </c>
      <c r="M588" s="69">
        <v>9979848</v>
      </c>
      <c r="N588" s="31"/>
      <c r="O588" s="9" t="s">
        <v>117</v>
      </c>
      <c r="P588" s="108">
        <v>125</v>
      </c>
      <c r="Q588" s="267" t="s">
        <v>222</v>
      </c>
      <c r="R588" s="128">
        <v>0</v>
      </c>
    </row>
    <row r="589" spans="2:17" ht="12.75">
      <c r="B589" s="57"/>
      <c r="D589" s="22"/>
      <c r="E589" s="22"/>
      <c r="F589" s="307"/>
      <c r="G589" s="69"/>
      <c r="H589" s="73"/>
      <c r="I589" s="73"/>
      <c r="J589" s="9"/>
      <c r="K589" s="91"/>
      <c r="L589" s="223"/>
      <c r="M589" s="124"/>
      <c r="N589" s="31"/>
      <c r="O589" s="9"/>
      <c r="P589" s="108"/>
      <c r="Q589" s="267"/>
    </row>
    <row r="590" spans="1:18" ht="12.75">
      <c r="A590" s="53">
        <v>35157</v>
      </c>
      <c r="B590" s="57">
        <v>869018</v>
      </c>
      <c r="C590" s="322">
        <v>1</v>
      </c>
      <c r="D590" s="22" t="s">
        <v>554</v>
      </c>
      <c r="E590" s="22"/>
      <c r="F590" s="307" t="s">
        <v>116</v>
      </c>
      <c r="G590" s="69">
        <v>133</v>
      </c>
      <c r="H590" s="69">
        <v>496956.21</v>
      </c>
      <c r="I590" s="69">
        <v>2510840</v>
      </c>
      <c r="J590" s="9"/>
      <c r="K590" s="91">
        <v>5.695021675</v>
      </c>
      <c r="L590" s="216">
        <v>42.5</v>
      </c>
      <c r="M590" s="69">
        <v>13400051</v>
      </c>
      <c r="N590" s="31"/>
      <c r="O590" s="9" t="s">
        <v>555</v>
      </c>
      <c r="P590" s="108">
        <v>42.5</v>
      </c>
      <c r="Q590" s="267" t="s">
        <v>116</v>
      </c>
      <c r="R590" s="128">
        <v>0</v>
      </c>
    </row>
    <row r="591" spans="2:17" ht="12.75">
      <c r="B591" s="57"/>
      <c r="D591" s="22"/>
      <c r="E591" s="22"/>
      <c r="F591" s="307"/>
      <c r="G591" s="69"/>
      <c r="H591" s="69"/>
      <c r="I591" s="69"/>
      <c r="J591" s="9"/>
      <c r="K591" s="91"/>
      <c r="L591" s="216"/>
      <c r="M591" s="69"/>
      <c r="N591" s="31"/>
      <c r="O591" s="9"/>
      <c r="P591" s="108"/>
      <c r="Q591" s="267"/>
    </row>
    <row r="592" spans="1:18" ht="12.75">
      <c r="A592" s="53">
        <v>35976</v>
      </c>
      <c r="B592" s="57">
        <v>293004</v>
      </c>
      <c r="C592" s="322">
        <v>1</v>
      </c>
      <c r="D592" s="22" t="s">
        <v>556</v>
      </c>
      <c r="F592" s="307">
        <v>48</v>
      </c>
      <c r="G592" s="69">
        <v>51</v>
      </c>
      <c r="H592" s="69">
        <v>130112.97</v>
      </c>
      <c r="I592" s="69">
        <v>225557</v>
      </c>
      <c r="J592" s="9"/>
      <c r="K592" s="91">
        <v>23.40416484</v>
      </c>
      <c r="L592" s="217">
        <v>68.5</v>
      </c>
      <c r="M592" s="211">
        <v>34166664</v>
      </c>
      <c r="N592"/>
      <c r="O592" s="9" t="s">
        <v>557</v>
      </c>
      <c r="P592" s="108">
        <v>68.5</v>
      </c>
      <c r="Q592" s="267" t="s">
        <v>113</v>
      </c>
      <c r="R592" s="128">
        <v>0</v>
      </c>
    </row>
    <row r="593" spans="1:18" ht="12.75">
      <c r="A593"/>
      <c r="B593"/>
      <c r="C593" s="128"/>
      <c r="D593" t="s">
        <v>558</v>
      </c>
      <c r="F593"/>
      <c r="G593"/>
      <c r="H593"/>
      <c r="I593"/>
      <c r="K593"/>
      <c r="M593"/>
      <c r="N593"/>
      <c r="P593" s="108" t="e">
        <v>#REF!</v>
      </c>
      <c r="Q593" s="267" t="e">
        <v>#REF!</v>
      </c>
      <c r="R593" s="128" t="e">
        <v>#REF!</v>
      </c>
    </row>
    <row r="594" spans="2:17" ht="12.75">
      <c r="B594" s="57"/>
      <c r="D594" s="22"/>
      <c r="E594" s="22"/>
      <c r="F594" s="307"/>
      <c r="G594" s="69"/>
      <c r="H594" s="69"/>
      <c r="I594" s="69"/>
      <c r="J594" s="9"/>
      <c r="K594" s="215"/>
      <c r="L594" s="217"/>
      <c r="M594" s="69"/>
      <c r="N594" s="31"/>
      <c r="O594" s="9"/>
      <c r="P594" s="108"/>
      <c r="Q594" s="267"/>
    </row>
    <row r="595" spans="1:18" ht="12.75">
      <c r="A595" s="53">
        <v>36019</v>
      </c>
      <c r="B595" s="57">
        <v>271884</v>
      </c>
      <c r="C595" s="322">
        <v>1</v>
      </c>
      <c r="D595" s="22" t="s">
        <v>559</v>
      </c>
      <c r="E595" s="22"/>
      <c r="F595" s="307" t="s">
        <v>124</v>
      </c>
      <c r="G595" s="69">
        <v>14</v>
      </c>
      <c r="H595" s="69">
        <v>142212.24</v>
      </c>
      <c r="I595" s="69">
        <v>4680806</v>
      </c>
      <c r="J595" s="9"/>
      <c r="K595" s="215">
        <v>5.524819575</v>
      </c>
      <c r="L595" s="218">
        <v>3.5</v>
      </c>
      <c r="M595" s="211">
        <v>156765929</v>
      </c>
      <c r="N595" s="31"/>
      <c r="O595" s="9" t="s">
        <v>167</v>
      </c>
      <c r="P595" s="108">
        <v>3.5</v>
      </c>
      <c r="Q595" s="267" t="s">
        <v>124</v>
      </c>
      <c r="R595" s="128">
        <v>0</v>
      </c>
    </row>
    <row r="596" spans="1:17" ht="12.75" customHeight="1">
      <c r="A596" s="53">
        <v>36019</v>
      </c>
      <c r="B596" s="57">
        <v>271895</v>
      </c>
      <c r="D596" s="64" t="s">
        <v>189</v>
      </c>
      <c r="E596" s="22"/>
      <c r="F596" s="307" t="s">
        <v>124</v>
      </c>
      <c r="G596" s="69">
        <v>2</v>
      </c>
      <c r="H596" s="69">
        <v>750</v>
      </c>
      <c r="I596" s="69">
        <v>100000</v>
      </c>
      <c r="J596" s="9"/>
      <c r="K596" s="69" t="s">
        <v>127</v>
      </c>
      <c r="L596" s="218">
        <v>1</v>
      </c>
      <c r="M596" s="211">
        <v>3801206</v>
      </c>
      <c r="N596" s="31"/>
      <c r="O596" s="9" t="s">
        <v>167</v>
      </c>
      <c r="P596" s="108">
        <v>1</v>
      </c>
      <c r="Q596" s="267" t="s">
        <v>124</v>
      </c>
    </row>
    <row r="597" spans="2:17" ht="12.75">
      <c r="B597" s="57"/>
      <c r="D597" s="170" t="s">
        <v>560</v>
      </c>
      <c r="E597" s="22"/>
      <c r="F597" s="307"/>
      <c r="G597" s="69"/>
      <c r="H597" s="69"/>
      <c r="I597" s="69"/>
      <c r="J597" s="9"/>
      <c r="K597" s="91"/>
      <c r="L597" s="221"/>
      <c r="M597" s="124"/>
      <c r="N597" s="31"/>
      <c r="O597" s="9"/>
      <c r="P597" s="108"/>
      <c r="Q597" s="267"/>
    </row>
    <row r="598" spans="2:17" ht="12.75">
      <c r="B598" s="57"/>
      <c r="D598" s="22"/>
      <c r="E598" s="22"/>
      <c r="F598" s="307"/>
      <c r="G598" s="69"/>
      <c r="H598" s="69"/>
      <c r="I598" s="69"/>
      <c r="J598" s="9"/>
      <c r="K598" s="91"/>
      <c r="L598" s="221"/>
      <c r="M598" s="124"/>
      <c r="N598" s="31"/>
      <c r="O598" s="9"/>
      <c r="P598" s="108"/>
      <c r="Q598" s="267"/>
    </row>
    <row r="599" spans="1:18" ht="12.75">
      <c r="A599" s="53">
        <v>35230</v>
      </c>
      <c r="B599" s="57">
        <v>885898</v>
      </c>
      <c r="C599" s="322">
        <v>1</v>
      </c>
      <c r="D599" s="22" t="s">
        <v>561</v>
      </c>
      <c r="E599" s="22"/>
      <c r="F599" s="307" t="s">
        <v>186</v>
      </c>
      <c r="G599" s="537" t="s">
        <v>127</v>
      </c>
      <c r="H599" s="537" t="s">
        <v>127</v>
      </c>
      <c r="I599" s="537" t="s">
        <v>127</v>
      </c>
      <c r="J599" s="9"/>
      <c r="K599" s="91">
        <v>6.066686625</v>
      </c>
      <c r="L599" s="216">
        <v>37.5</v>
      </c>
      <c r="M599" s="69">
        <v>16177831</v>
      </c>
      <c r="N599" s="31"/>
      <c r="O599" s="9" t="s">
        <v>117</v>
      </c>
      <c r="P599" s="108">
        <v>37.5</v>
      </c>
      <c r="Q599" s="267" t="s">
        <v>186</v>
      </c>
      <c r="R599" s="128">
        <v>0</v>
      </c>
    </row>
    <row r="600" spans="2:17" ht="15" customHeight="1">
      <c r="B600" s="57"/>
      <c r="D600" s="64"/>
      <c r="E600" s="22"/>
      <c r="F600" s="307"/>
      <c r="G600" s="69"/>
      <c r="H600" s="69"/>
      <c r="I600" s="69"/>
      <c r="J600" s="9"/>
      <c r="K600" s="93"/>
      <c r="L600" s="221"/>
      <c r="M600" s="124"/>
      <c r="N600" s="31"/>
      <c r="O600" s="9"/>
      <c r="P600" s="108"/>
      <c r="Q600" s="267"/>
    </row>
    <row r="601" spans="1:18" ht="12.75">
      <c r="A601" s="53">
        <v>36088</v>
      </c>
      <c r="B601" s="57">
        <v>886590</v>
      </c>
      <c r="C601" s="322">
        <v>1</v>
      </c>
      <c r="D601" s="22" t="s">
        <v>562</v>
      </c>
      <c r="E601" s="22"/>
      <c r="F601" s="307" t="s">
        <v>206</v>
      </c>
      <c r="G601" s="69">
        <v>26</v>
      </c>
      <c r="H601" s="69">
        <v>101015.91</v>
      </c>
      <c r="I601" s="69">
        <v>2310042</v>
      </c>
      <c r="J601" s="9"/>
      <c r="K601" s="91">
        <v>9.5</v>
      </c>
      <c r="L601" s="216">
        <v>4.75</v>
      </c>
      <c r="M601" s="69">
        <v>200000000</v>
      </c>
      <c r="N601" s="31"/>
      <c r="O601" s="9" t="s">
        <v>179</v>
      </c>
      <c r="P601" s="108">
        <v>4.75</v>
      </c>
      <c r="Q601" s="267" t="s">
        <v>206</v>
      </c>
      <c r="R601" s="128">
        <v>0</v>
      </c>
    </row>
    <row r="602" spans="2:17" ht="12.75">
      <c r="B602" s="57"/>
      <c r="D602" s="64"/>
      <c r="E602" s="22"/>
      <c r="F602" s="307"/>
      <c r="G602" s="69"/>
      <c r="H602" s="69"/>
      <c r="I602" s="69"/>
      <c r="J602" s="9"/>
      <c r="K602" s="91"/>
      <c r="L602" s="221"/>
      <c r="M602" s="124"/>
      <c r="N602" s="31"/>
      <c r="O602" s="9"/>
      <c r="P602" s="108"/>
      <c r="Q602" s="267"/>
    </row>
    <row r="603" spans="1:18" ht="12.75">
      <c r="A603" s="53">
        <v>35194</v>
      </c>
      <c r="B603" s="57">
        <v>439132</v>
      </c>
      <c r="C603" s="322">
        <v>1</v>
      </c>
      <c r="D603" s="22" t="s">
        <v>563</v>
      </c>
      <c r="E603" s="22"/>
      <c r="F603" s="307" t="s">
        <v>152</v>
      </c>
      <c r="G603" s="69">
        <v>7</v>
      </c>
      <c r="H603" s="69">
        <v>8677.42</v>
      </c>
      <c r="I603" s="69">
        <v>48444</v>
      </c>
      <c r="J603" s="9"/>
      <c r="K603" s="91">
        <v>1.91058972</v>
      </c>
      <c r="L603" s="216">
        <v>18.5</v>
      </c>
      <c r="M603" s="69">
        <v>10327512</v>
      </c>
      <c r="N603" s="31"/>
      <c r="O603" s="9" t="s">
        <v>141</v>
      </c>
      <c r="P603" s="108">
        <v>18.5</v>
      </c>
      <c r="Q603" s="267" t="s">
        <v>152</v>
      </c>
      <c r="R603" s="128">
        <v>0</v>
      </c>
    </row>
    <row r="604" spans="2:17" ht="12.75">
      <c r="B604" s="57"/>
      <c r="D604" s="22"/>
      <c r="E604" s="22"/>
      <c r="F604" s="307"/>
      <c r="G604" s="69"/>
      <c r="H604" s="69"/>
      <c r="I604" s="69"/>
      <c r="J604" s="9"/>
      <c r="K604" s="91"/>
      <c r="L604" s="221"/>
      <c r="M604" s="124"/>
      <c r="N604" s="31"/>
      <c r="O604" s="9"/>
      <c r="P604" s="108"/>
      <c r="Q604" s="267"/>
    </row>
    <row r="605" spans="1:18" ht="12.75">
      <c r="A605" s="53">
        <v>35524</v>
      </c>
      <c r="B605" s="57">
        <v>893589</v>
      </c>
      <c r="C605" s="322">
        <v>1</v>
      </c>
      <c r="D605" s="22" t="s">
        <v>564</v>
      </c>
      <c r="E605" s="22"/>
      <c r="F605" s="307" t="s">
        <v>335</v>
      </c>
      <c r="G605" s="69">
        <v>1</v>
      </c>
      <c r="H605" s="69">
        <v>5350</v>
      </c>
      <c r="I605" s="69">
        <v>5000</v>
      </c>
      <c r="J605" s="9"/>
      <c r="K605" s="91">
        <v>17.013694875</v>
      </c>
      <c r="L605" s="216">
        <v>105.5</v>
      </c>
      <c r="M605" s="69">
        <v>16126725</v>
      </c>
      <c r="N605" s="31"/>
      <c r="O605" s="9" t="s">
        <v>336</v>
      </c>
      <c r="P605" s="108">
        <v>105.5</v>
      </c>
      <c r="Q605" s="267" t="s">
        <v>335</v>
      </c>
      <c r="R605" s="128">
        <v>0</v>
      </c>
    </row>
    <row r="606" spans="2:17" ht="12.75">
      <c r="B606" s="57"/>
      <c r="D606" s="22"/>
      <c r="E606" s="22"/>
      <c r="F606" s="307"/>
      <c r="G606" s="69"/>
      <c r="H606" s="69"/>
      <c r="I606" s="69"/>
      <c r="J606" s="9"/>
      <c r="K606" s="91"/>
      <c r="L606" s="221"/>
      <c r="M606" s="124"/>
      <c r="N606" s="31"/>
      <c r="O606" s="9"/>
      <c r="P606" s="108"/>
      <c r="Q606" s="267"/>
    </row>
    <row r="607" spans="1:18" ht="12.75">
      <c r="A607" s="53">
        <v>35509</v>
      </c>
      <c r="B607" s="57">
        <v>893448</v>
      </c>
      <c r="C607" s="322">
        <v>1</v>
      </c>
      <c r="D607" s="22" t="s">
        <v>565</v>
      </c>
      <c r="E607" s="22"/>
      <c r="F607" s="307" t="s">
        <v>113</v>
      </c>
      <c r="G607" s="69">
        <v>4</v>
      </c>
      <c r="H607" s="69">
        <v>1564.43</v>
      </c>
      <c r="I607" s="69">
        <v>2888</v>
      </c>
      <c r="J607" s="9"/>
      <c r="K607" s="91">
        <v>8.752320135</v>
      </c>
      <c r="L607" s="216">
        <v>54.5</v>
      </c>
      <c r="M607" s="69">
        <v>16059303</v>
      </c>
      <c r="N607" s="31"/>
      <c r="O607" s="9" t="s">
        <v>203</v>
      </c>
      <c r="P607" s="108">
        <v>54.5</v>
      </c>
      <c r="Q607" s="267" t="s">
        <v>113</v>
      </c>
      <c r="R607" s="128">
        <v>0</v>
      </c>
    </row>
    <row r="608" spans="2:17" ht="12.75">
      <c r="B608" s="57"/>
      <c r="D608" s="22"/>
      <c r="E608" s="22"/>
      <c r="F608" s="307"/>
      <c r="G608" s="69"/>
      <c r="H608" s="69"/>
      <c r="I608" s="69"/>
      <c r="J608" s="9"/>
      <c r="K608" s="91"/>
      <c r="L608" s="216"/>
      <c r="M608" s="69"/>
      <c r="N608" s="31"/>
      <c r="O608" s="9"/>
      <c r="P608" s="108"/>
      <c r="Q608" s="267"/>
    </row>
    <row r="609" spans="1:18" ht="12.75">
      <c r="A609" s="53">
        <v>35984</v>
      </c>
      <c r="B609" s="57">
        <v>305813</v>
      </c>
      <c r="C609" s="322">
        <v>1</v>
      </c>
      <c r="D609" s="22" t="s">
        <v>566</v>
      </c>
      <c r="E609" s="22"/>
      <c r="F609" s="307" t="s">
        <v>113</v>
      </c>
      <c r="G609" s="69">
        <v>27</v>
      </c>
      <c r="H609" s="69">
        <v>102744.71</v>
      </c>
      <c r="I609" s="69">
        <v>95242</v>
      </c>
      <c r="J609" s="9"/>
      <c r="K609" s="91">
        <v>10.10012202</v>
      </c>
      <c r="L609" s="216">
        <v>103.5</v>
      </c>
      <c r="M609" s="69">
        <v>9758572</v>
      </c>
      <c r="N609" s="31"/>
      <c r="O609" s="9" t="s">
        <v>141</v>
      </c>
      <c r="P609" s="108">
        <v>103.5</v>
      </c>
      <c r="Q609" s="267" t="s">
        <v>113</v>
      </c>
      <c r="R609" s="128">
        <v>0</v>
      </c>
    </row>
    <row r="610" spans="2:17" ht="12.75">
      <c r="B610" s="57"/>
      <c r="D610" s="22"/>
      <c r="E610" s="22"/>
      <c r="F610" s="307"/>
      <c r="G610" s="69"/>
      <c r="H610" s="73"/>
      <c r="I610" s="73"/>
      <c r="J610" s="9"/>
      <c r="K610" s="91"/>
      <c r="L610" s="223"/>
      <c r="M610" s="124"/>
      <c r="N610" s="31"/>
      <c r="O610" s="9"/>
      <c r="P610" s="108"/>
      <c r="Q610" s="267"/>
    </row>
    <row r="611" spans="1:18" ht="12.75">
      <c r="A611" s="53">
        <v>35184</v>
      </c>
      <c r="B611" s="57">
        <v>896511</v>
      </c>
      <c r="C611" s="322">
        <v>1</v>
      </c>
      <c r="D611" s="22" t="s">
        <v>567</v>
      </c>
      <c r="E611" s="22"/>
      <c r="F611" s="307" t="s">
        <v>124</v>
      </c>
      <c r="G611" s="69">
        <v>16</v>
      </c>
      <c r="H611" s="69">
        <v>21911.47</v>
      </c>
      <c r="I611" s="69">
        <v>125954</v>
      </c>
      <c r="J611" s="9"/>
      <c r="K611" s="91">
        <v>3.994733655</v>
      </c>
      <c r="L611" s="216">
        <v>16.5</v>
      </c>
      <c r="M611" s="69">
        <v>24210507</v>
      </c>
      <c r="N611" s="31"/>
      <c r="O611" s="339" t="s">
        <v>568</v>
      </c>
      <c r="P611" s="108">
        <v>16.5</v>
      </c>
      <c r="Q611" s="267" t="s">
        <v>124</v>
      </c>
      <c r="R611" s="128">
        <v>0</v>
      </c>
    </row>
    <row r="612" spans="2:17" ht="12.75">
      <c r="B612" s="57"/>
      <c r="D612" s="22"/>
      <c r="E612" s="22"/>
      <c r="F612" s="307"/>
      <c r="G612" s="69"/>
      <c r="H612" s="69"/>
      <c r="I612" s="69"/>
      <c r="J612" s="9"/>
      <c r="K612" s="91"/>
      <c r="L612" s="216"/>
      <c r="M612" s="69"/>
      <c r="N612" s="31"/>
      <c r="O612" s="9"/>
      <c r="P612" s="108"/>
      <c r="Q612" s="267"/>
    </row>
    <row r="613" spans="1:18" ht="12.75">
      <c r="A613" s="53">
        <v>35964</v>
      </c>
      <c r="B613" s="57">
        <v>907338</v>
      </c>
      <c r="C613" s="322">
        <v>1</v>
      </c>
      <c r="D613" s="22" t="s">
        <v>569</v>
      </c>
      <c r="E613" s="22"/>
      <c r="F613" s="307">
        <v>25</v>
      </c>
      <c r="G613" s="69">
        <v>17</v>
      </c>
      <c r="H613" s="69">
        <v>15698.19</v>
      </c>
      <c r="I613" s="69">
        <v>32166</v>
      </c>
      <c r="J613" s="9"/>
      <c r="K613" s="91">
        <v>9.577317915</v>
      </c>
      <c r="L613" s="216">
        <v>49.5</v>
      </c>
      <c r="M613" s="69">
        <v>19348117</v>
      </c>
      <c r="N613" s="31"/>
      <c r="O613" s="9" t="s">
        <v>179</v>
      </c>
      <c r="P613" s="108">
        <v>49.5</v>
      </c>
      <c r="Q613" s="267" t="s">
        <v>166</v>
      </c>
      <c r="R613" s="128">
        <v>0</v>
      </c>
    </row>
    <row r="614" spans="2:17" ht="12.75">
      <c r="B614" s="57"/>
      <c r="D614" s="22"/>
      <c r="E614" s="22"/>
      <c r="F614" s="307"/>
      <c r="G614" s="69"/>
      <c r="H614" s="69"/>
      <c r="I614" s="69"/>
      <c r="J614" s="9"/>
      <c r="K614" s="91"/>
      <c r="L614" s="221"/>
      <c r="M614" s="124"/>
      <c r="N614" s="31"/>
      <c r="O614" s="9"/>
      <c r="P614" s="108"/>
      <c r="Q614" s="267"/>
    </row>
    <row r="615" spans="1:18" ht="12.75">
      <c r="A615" s="53">
        <v>34990</v>
      </c>
      <c r="B615" s="57">
        <v>887407</v>
      </c>
      <c r="C615" s="322">
        <v>1</v>
      </c>
      <c r="D615" s="22" t="s">
        <v>570</v>
      </c>
      <c r="E615" s="22"/>
      <c r="F615" s="307" t="s">
        <v>146</v>
      </c>
      <c r="G615" s="69">
        <v>2</v>
      </c>
      <c r="H615" s="69">
        <v>5920</v>
      </c>
      <c r="I615" s="69">
        <v>4000</v>
      </c>
      <c r="J615" s="9"/>
      <c r="K615" s="91">
        <v>7.04329235</v>
      </c>
      <c r="L615" s="216">
        <v>145</v>
      </c>
      <c r="M615" s="69">
        <v>4857443</v>
      </c>
      <c r="N615" s="31"/>
      <c r="O615" s="9" t="s">
        <v>117</v>
      </c>
      <c r="P615" s="108">
        <v>145</v>
      </c>
      <c r="Q615" s="267" t="s">
        <v>146</v>
      </c>
      <c r="R615" s="128">
        <v>0</v>
      </c>
    </row>
    <row r="616" spans="2:17" ht="12.75">
      <c r="B616" s="57"/>
      <c r="D616" s="22"/>
      <c r="E616" s="22"/>
      <c r="F616" s="307"/>
      <c r="G616" s="69"/>
      <c r="H616" s="69"/>
      <c r="I616" s="69"/>
      <c r="J616" s="9"/>
      <c r="K616" s="91"/>
      <c r="L616" s="221"/>
      <c r="M616" s="124"/>
      <c r="N616" s="31"/>
      <c r="O616" s="9"/>
      <c r="P616" s="108"/>
      <c r="Q616" s="267"/>
    </row>
    <row r="617" spans="1:18" ht="12.75">
      <c r="A617" s="53">
        <v>34957</v>
      </c>
      <c r="B617" s="57">
        <v>926032</v>
      </c>
      <c r="C617" s="322">
        <v>1</v>
      </c>
      <c r="D617" s="22" t="s">
        <v>571</v>
      </c>
      <c r="E617" s="22"/>
      <c r="F617" s="307" t="s">
        <v>194</v>
      </c>
      <c r="G617" s="69">
        <v>8</v>
      </c>
      <c r="H617" s="69">
        <v>24947.8</v>
      </c>
      <c r="I617" s="69">
        <v>15036</v>
      </c>
      <c r="J617" s="9"/>
      <c r="K617" s="91">
        <v>5.91323575</v>
      </c>
      <c r="L617" s="216">
        <v>167.5</v>
      </c>
      <c r="M617" s="69">
        <v>3530290</v>
      </c>
      <c r="N617" s="31"/>
      <c r="O617" s="9" t="s">
        <v>141</v>
      </c>
      <c r="P617" s="108">
        <v>167.5</v>
      </c>
      <c r="Q617" s="267" t="s">
        <v>194</v>
      </c>
      <c r="R617" s="128">
        <v>0</v>
      </c>
    </row>
    <row r="618" spans="2:17" ht="12.75">
      <c r="B618" s="57"/>
      <c r="D618" s="22"/>
      <c r="E618" s="22"/>
      <c r="F618" s="307"/>
      <c r="G618" s="69"/>
      <c r="H618" s="73"/>
      <c r="I618" s="73"/>
      <c r="J618" s="9"/>
      <c r="K618" s="91"/>
      <c r="L618" s="223"/>
      <c r="M618" s="124"/>
      <c r="N618" s="31"/>
      <c r="O618" s="9"/>
      <c r="P618" s="108"/>
      <c r="Q618" s="267"/>
    </row>
    <row r="619" spans="1:18" ht="12.75" customHeight="1">
      <c r="A619" s="53">
        <v>34970</v>
      </c>
      <c r="B619" s="57">
        <v>915632</v>
      </c>
      <c r="C619" s="322">
        <v>1</v>
      </c>
      <c r="D619" s="22" t="s">
        <v>572</v>
      </c>
      <c r="E619" s="22"/>
      <c r="F619" s="307" t="s">
        <v>146</v>
      </c>
      <c r="G619" s="69" t="s">
        <v>127</v>
      </c>
      <c r="H619" s="69" t="s">
        <v>127</v>
      </c>
      <c r="I619" s="69" t="s">
        <v>127</v>
      </c>
      <c r="J619" s="9"/>
      <c r="K619" s="91">
        <v>3.604375</v>
      </c>
      <c r="L619" s="216">
        <v>39.5</v>
      </c>
      <c r="M619" s="69">
        <v>9125000</v>
      </c>
      <c r="N619" s="31"/>
      <c r="O619" s="9" t="s">
        <v>117</v>
      </c>
      <c r="P619" s="108">
        <v>39.5</v>
      </c>
      <c r="Q619" s="267" t="s">
        <v>146</v>
      </c>
      <c r="R619" s="128">
        <v>0</v>
      </c>
    </row>
    <row r="620" spans="2:17" ht="12.75">
      <c r="B620" s="57"/>
      <c r="D620" s="22"/>
      <c r="E620" s="22"/>
      <c r="F620" s="307"/>
      <c r="G620" s="69"/>
      <c r="H620" s="73"/>
      <c r="I620" s="73"/>
      <c r="J620" s="9"/>
      <c r="K620" s="91"/>
      <c r="L620" s="223"/>
      <c r="M620" s="124"/>
      <c r="N620" s="31"/>
      <c r="O620" s="9"/>
      <c r="P620" s="108"/>
      <c r="Q620" s="267"/>
    </row>
    <row r="621" spans="1:18" ht="12.75">
      <c r="A621" s="53">
        <v>34969</v>
      </c>
      <c r="B621" s="57">
        <v>926418</v>
      </c>
      <c r="C621" s="322">
        <v>1</v>
      </c>
      <c r="D621" s="22" t="s">
        <v>573</v>
      </c>
      <c r="E621" s="22"/>
      <c r="F621" s="307" t="s">
        <v>129</v>
      </c>
      <c r="G621" s="69">
        <v>25</v>
      </c>
      <c r="H621" s="69">
        <v>356760.3</v>
      </c>
      <c r="I621" s="69">
        <v>287524</v>
      </c>
      <c r="J621" s="9"/>
      <c r="K621" s="91">
        <v>13.483943655</v>
      </c>
      <c r="L621" s="216">
        <v>123.5</v>
      </c>
      <c r="M621" s="69">
        <v>10918173</v>
      </c>
      <c r="N621" s="31"/>
      <c r="O621" s="9" t="s">
        <v>170</v>
      </c>
      <c r="P621" s="108">
        <v>123.5</v>
      </c>
      <c r="Q621" s="267" t="s">
        <v>129</v>
      </c>
      <c r="R621" s="128">
        <v>0</v>
      </c>
    </row>
    <row r="622" spans="2:17" ht="12.75">
      <c r="B622" s="57"/>
      <c r="D622" s="22"/>
      <c r="E622" s="22"/>
      <c r="F622" s="307"/>
      <c r="G622" s="69"/>
      <c r="H622" s="69"/>
      <c r="I622" s="69"/>
      <c r="J622" s="9"/>
      <c r="K622" s="91"/>
      <c r="L622" s="221"/>
      <c r="M622" s="124"/>
      <c r="N622" s="31"/>
      <c r="O622" s="9"/>
      <c r="P622" s="108"/>
      <c r="Q622" s="267"/>
    </row>
    <row r="623" spans="1:18" ht="12.75">
      <c r="A623" s="53">
        <v>35488</v>
      </c>
      <c r="B623" s="57">
        <v>925835</v>
      </c>
      <c r="C623" s="322">
        <v>1</v>
      </c>
      <c r="D623" s="22" t="s">
        <v>574</v>
      </c>
      <c r="E623" s="22"/>
      <c r="F623" s="307" t="s">
        <v>116</v>
      </c>
      <c r="G623" s="69">
        <v>81</v>
      </c>
      <c r="H623" s="69">
        <v>1474544.32</v>
      </c>
      <c r="I623" s="69">
        <v>3377348</v>
      </c>
      <c r="J623" s="9"/>
      <c r="K623" s="91">
        <v>12.62208519</v>
      </c>
      <c r="L623" s="216">
        <v>49.5</v>
      </c>
      <c r="M623" s="69">
        <v>25499162</v>
      </c>
      <c r="N623" s="31"/>
      <c r="O623" s="9" t="s">
        <v>575</v>
      </c>
      <c r="P623" s="108">
        <v>49.5</v>
      </c>
      <c r="Q623" s="267" t="s">
        <v>116</v>
      </c>
      <c r="R623" s="128">
        <v>0</v>
      </c>
    </row>
    <row r="624" spans="2:17" ht="12.75">
      <c r="B624" s="57"/>
      <c r="D624" s="22"/>
      <c r="E624" s="22"/>
      <c r="F624" s="307"/>
      <c r="G624" s="69"/>
      <c r="H624" s="69"/>
      <c r="I624" s="69"/>
      <c r="J624" s="9"/>
      <c r="K624" s="91"/>
      <c r="L624" s="216"/>
      <c r="M624" s="69"/>
      <c r="N624" s="31"/>
      <c r="O624" s="9"/>
      <c r="P624" s="108"/>
      <c r="Q624" s="267"/>
    </row>
    <row r="625" spans="1:18" ht="12.75">
      <c r="A625" s="53">
        <v>35888</v>
      </c>
      <c r="B625" s="57">
        <v>267827</v>
      </c>
      <c r="C625" s="322">
        <v>1</v>
      </c>
      <c r="D625" s="22" t="s">
        <v>576</v>
      </c>
      <c r="E625" s="22"/>
      <c r="F625" s="307">
        <v>48</v>
      </c>
      <c r="G625" s="69">
        <v>32</v>
      </c>
      <c r="H625" s="69">
        <v>68250.68</v>
      </c>
      <c r="I625" s="69">
        <v>356260</v>
      </c>
      <c r="J625" s="9"/>
      <c r="K625" s="91">
        <v>3.5</v>
      </c>
      <c r="L625" s="216">
        <v>17.5</v>
      </c>
      <c r="M625" s="69">
        <v>20000000</v>
      </c>
      <c r="N625" s="31"/>
      <c r="O625" s="9" t="s">
        <v>577</v>
      </c>
      <c r="P625" s="108">
        <v>17.5</v>
      </c>
      <c r="Q625" s="267" t="s">
        <v>113</v>
      </c>
      <c r="R625" s="128">
        <v>0</v>
      </c>
    </row>
    <row r="626" spans="2:17" ht="12.75">
      <c r="B626" s="57"/>
      <c r="D626" s="22"/>
      <c r="E626" s="22"/>
      <c r="F626" s="307"/>
      <c r="G626" s="69"/>
      <c r="H626" s="73"/>
      <c r="I626" s="73"/>
      <c r="J626" s="9"/>
      <c r="K626" s="91"/>
      <c r="L626" s="223"/>
      <c r="M626" s="124"/>
      <c r="N626" s="31"/>
      <c r="O626" s="9"/>
      <c r="P626" s="108"/>
      <c r="Q626" s="267"/>
    </row>
    <row r="627" spans="1:18" ht="12.75">
      <c r="A627" s="53">
        <v>35355</v>
      </c>
      <c r="B627" s="57">
        <v>929053</v>
      </c>
      <c r="C627" s="322">
        <v>1</v>
      </c>
      <c r="D627" s="22" t="s">
        <v>578</v>
      </c>
      <c r="E627" s="22"/>
      <c r="F627" s="307" t="s">
        <v>186</v>
      </c>
      <c r="G627" s="69">
        <v>79</v>
      </c>
      <c r="H627" s="69">
        <v>184378.8</v>
      </c>
      <c r="I627" s="69">
        <v>2455894</v>
      </c>
      <c r="J627" s="9"/>
      <c r="K627" s="91">
        <v>23.6531532</v>
      </c>
      <c r="L627" s="216">
        <v>7.5</v>
      </c>
      <c r="M627" s="69">
        <v>315375376</v>
      </c>
      <c r="N627" s="31"/>
      <c r="O627" s="9" t="s">
        <v>579</v>
      </c>
      <c r="P627" s="108">
        <v>7.5</v>
      </c>
      <c r="Q627" s="267" t="s">
        <v>186</v>
      </c>
      <c r="R627" s="128">
        <v>0</v>
      </c>
    </row>
    <row r="628" spans="2:17" ht="12.75">
      <c r="B628" s="56"/>
      <c r="C628" s="325"/>
      <c r="D628" s="59"/>
      <c r="E628" s="59"/>
      <c r="F628" s="307"/>
      <c r="G628" s="69"/>
      <c r="H628" s="69"/>
      <c r="I628" s="69"/>
      <c r="J628" s="9"/>
      <c r="K628" s="91"/>
      <c r="L628" s="216"/>
      <c r="M628" s="69"/>
      <c r="N628" s="31"/>
      <c r="O628" s="151"/>
      <c r="P628" s="108"/>
      <c r="Q628" s="267"/>
    </row>
    <row r="629" spans="1:18" ht="12.75">
      <c r="A629" s="53">
        <v>36179</v>
      </c>
      <c r="B629" s="56">
        <v>444233</v>
      </c>
      <c r="C629" s="325">
        <v>1</v>
      </c>
      <c r="D629" s="59" t="s">
        <v>580</v>
      </c>
      <c r="E629" s="59"/>
      <c r="F629" s="307">
        <v>48</v>
      </c>
      <c r="G629" s="69">
        <v>220</v>
      </c>
      <c r="H629" s="69">
        <v>1169930.2</v>
      </c>
      <c r="I629" s="69">
        <v>492985</v>
      </c>
      <c r="J629" s="9"/>
      <c r="K629" s="215">
        <v>46.3125</v>
      </c>
      <c r="L629" s="218">
        <v>225</v>
      </c>
      <c r="M629" s="211">
        <v>20250000</v>
      </c>
      <c r="N629" s="31"/>
      <c r="O629" s="151" t="s">
        <v>167</v>
      </c>
      <c r="P629" s="108">
        <v>225</v>
      </c>
      <c r="Q629" s="267" t="s">
        <v>113</v>
      </c>
      <c r="R629" s="128">
        <v>0</v>
      </c>
    </row>
    <row r="630" spans="1:17" ht="15">
      <c r="A630" s="53">
        <v>36179</v>
      </c>
      <c r="B630" s="56">
        <v>483355</v>
      </c>
      <c r="C630" s="325"/>
      <c r="D630" s="64" t="s">
        <v>189</v>
      </c>
      <c r="E630" s="59"/>
      <c r="F630" s="307">
        <v>48</v>
      </c>
      <c r="G630" s="69" t="s">
        <v>127</v>
      </c>
      <c r="H630" s="69" t="s">
        <v>127</v>
      </c>
      <c r="I630" s="69" t="s">
        <v>127</v>
      </c>
      <c r="J630" s="143"/>
      <c r="K630" s="69" t="s">
        <v>127</v>
      </c>
      <c r="L630" s="218">
        <v>150</v>
      </c>
      <c r="M630" s="211">
        <v>500000</v>
      </c>
      <c r="N630" s="31"/>
      <c r="O630" s="151" t="s">
        <v>167</v>
      </c>
      <c r="P630" s="108"/>
      <c r="Q630" s="267"/>
    </row>
    <row r="631" spans="2:17" ht="12.75">
      <c r="B631" s="57"/>
      <c r="D631" s="64" t="s">
        <v>581</v>
      </c>
      <c r="E631" s="22"/>
      <c r="F631" s="307"/>
      <c r="G631" s="69"/>
      <c r="H631" s="69"/>
      <c r="I631" s="69"/>
      <c r="J631" s="9"/>
      <c r="K631" s="91"/>
      <c r="L631" s="221"/>
      <c r="M631" s="124"/>
      <c r="N631" s="31"/>
      <c r="O631" s="9"/>
      <c r="P631" s="108"/>
      <c r="Q631" s="267"/>
    </row>
    <row r="632" spans="1:18" ht="12.75">
      <c r="A632" s="53">
        <v>34925</v>
      </c>
      <c r="B632" s="57">
        <v>930602</v>
      </c>
      <c r="C632" s="322">
        <v>1</v>
      </c>
      <c r="D632" s="22" t="s">
        <v>582</v>
      </c>
      <c r="E632" s="22"/>
      <c r="F632" s="307" t="s">
        <v>113</v>
      </c>
      <c r="G632" s="69">
        <v>62</v>
      </c>
      <c r="H632" s="69">
        <v>155833.38</v>
      </c>
      <c r="I632" s="69">
        <v>262323</v>
      </c>
      <c r="J632" s="9"/>
      <c r="K632" s="91">
        <v>1.88499477</v>
      </c>
      <c r="L632" s="216">
        <v>54.5</v>
      </c>
      <c r="M632" s="69">
        <v>3458706</v>
      </c>
      <c r="N632" s="31"/>
      <c r="O632" s="9" t="s">
        <v>117</v>
      </c>
      <c r="P632" s="108">
        <v>54.5</v>
      </c>
      <c r="Q632" s="267" t="s">
        <v>113</v>
      </c>
      <c r="R632" s="128">
        <v>0</v>
      </c>
    </row>
    <row r="633" spans="2:17" ht="12.75">
      <c r="B633" s="57"/>
      <c r="D633" s="64"/>
      <c r="E633" s="22"/>
      <c r="F633" s="307"/>
      <c r="G633" s="69"/>
      <c r="H633" s="69"/>
      <c r="I633" s="69"/>
      <c r="J633" s="9"/>
      <c r="K633" s="91"/>
      <c r="L633" s="221"/>
      <c r="M633" s="124"/>
      <c r="N633" s="31"/>
      <c r="O633" s="9"/>
      <c r="P633" s="108"/>
      <c r="Q633" s="267"/>
    </row>
    <row r="634" spans="1:18" ht="12.75">
      <c r="A634" s="53">
        <v>35866</v>
      </c>
      <c r="B634" s="57">
        <v>960331</v>
      </c>
      <c r="C634" s="322">
        <v>1</v>
      </c>
      <c r="D634" s="22" t="s">
        <v>583</v>
      </c>
      <c r="E634" s="22"/>
      <c r="F634" s="307">
        <v>79</v>
      </c>
      <c r="G634" s="69">
        <v>5</v>
      </c>
      <c r="H634" s="69">
        <v>22188</v>
      </c>
      <c r="I634" s="69">
        <v>63600</v>
      </c>
      <c r="J634" s="9"/>
      <c r="K634" s="91">
        <v>10.1934203</v>
      </c>
      <c r="L634" s="216">
        <v>35.5</v>
      </c>
      <c r="M634" s="69">
        <v>28713860</v>
      </c>
      <c r="N634" s="31"/>
      <c r="O634" s="9" t="s">
        <v>167</v>
      </c>
      <c r="P634" s="108">
        <v>35.5</v>
      </c>
      <c r="Q634" s="267" t="s">
        <v>215</v>
      </c>
      <c r="R634" s="128">
        <v>0</v>
      </c>
    </row>
    <row r="635" spans="2:17" ht="12.75">
      <c r="B635" s="57"/>
      <c r="D635" s="64"/>
      <c r="E635" s="22"/>
      <c r="F635" s="307"/>
      <c r="G635" s="69"/>
      <c r="H635" s="69"/>
      <c r="I635" s="69"/>
      <c r="J635" s="9"/>
      <c r="K635" s="91"/>
      <c r="L635" s="221"/>
      <c r="M635" s="124"/>
      <c r="N635" s="31"/>
      <c r="O635" s="9"/>
      <c r="P635" s="108"/>
      <c r="Q635" s="267"/>
    </row>
    <row r="636" spans="1:18" ht="12.75">
      <c r="A636" s="53">
        <v>35731</v>
      </c>
      <c r="B636" s="57">
        <v>167079</v>
      </c>
      <c r="C636" s="322">
        <v>1</v>
      </c>
      <c r="D636" s="22" t="s">
        <v>584</v>
      </c>
      <c r="E636" s="22"/>
      <c r="F636" s="307" t="s">
        <v>113</v>
      </c>
      <c r="G636" s="69">
        <v>6</v>
      </c>
      <c r="H636" s="69">
        <v>34492.32</v>
      </c>
      <c r="I636" s="69">
        <v>65159</v>
      </c>
      <c r="J636" s="9"/>
      <c r="K636" s="91">
        <v>3.535121625</v>
      </c>
      <c r="L636" s="216">
        <v>52.5</v>
      </c>
      <c r="M636" s="69">
        <v>6733565</v>
      </c>
      <c r="N636" s="31"/>
      <c r="O636" s="9" t="s">
        <v>557</v>
      </c>
      <c r="P636" s="108">
        <v>52.5</v>
      </c>
      <c r="Q636" s="267" t="s">
        <v>113</v>
      </c>
      <c r="R636" s="128">
        <v>0</v>
      </c>
    </row>
    <row r="637" spans="2:17" ht="12.75">
      <c r="B637" s="57"/>
      <c r="D637" s="22"/>
      <c r="E637" s="22"/>
      <c r="F637" s="307"/>
      <c r="G637" s="69"/>
      <c r="H637" s="73"/>
      <c r="I637" s="73"/>
      <c r="J637" s="9"/>
      <c r="K637" s="91"/>
      <c r="L637" s="223"/>
      <c r="M637" s="124"/>
      <c r="N637" s="31"/>
      <c r="O637" s="9"/>
      <c r="P637" s="108"/>
      <c r="Q637" s="267"/>
    </row>
    <row r="638" spans="1:18" ht="12.75">
      <c r="A638" s="53">
        <v>35333</v>
      </c>
      <c r="B638" s="57">
        <v>946289</v>
      </c>
      <c r="C638" s="322">
        <v>1</v>
      </c>
      <c r="D638" s="22" t="s">
        <v>585</v>
      </c>
      <c r="E638" s="22"/>
      <c r="F638" s="307">
        <v>48</v>
      </c>
      <c r="G638" s="69">
        <v>29</v>
      </c>
      <c r="H638" s="69">
        <v>39742.05</v>
      </c>
      <c r="I638" s="69">
        <v>1872819</v>
      </c>
      <c r="J638" s="9"/>
      <c r="K638" s="91">
        <v>3.215113515</v>
      </c>
      <c r="L638" s="216">
        <v>2.25</v>
      </c>
      <c r="M638" s="69">
        <v>142893934</v>
      </c>
      <c r="N638" s="31"/>
      <c r="O638" s="9" t="s">
        <v>167</v>
      </c>
      <c r="P638" s="108">
        <v>2.25</v>
      </c>
      <c r="Q638" s="267" t="s">
        <v>113</v>
      </c>
      <c r="R638" s="128">
        <v>0</v>
      </c>
    </row>
    <row r="639" spans="2:17" ht="12.75" customHeight="1">
      <c r="B639" s="57"/>
      <c r="D639" s="64"/>
      <c r="E639" s="64"/>
      <c r="F639" s="307"/>
      <c r="G639" s="69"/>
      <c r="H639" s="69"/>
      <c r="I639" s="69"/>
      <c r="J639" s="143"/>
      <c r="K639" s="144"/>
      <c r="L639" s="221"/>
      <c r="M639" s="124"/>
      <c r="N639" s="31"/>
      <c r="O639" s="9"/>
      <c r="P639" s="108"/>
      <c r="Q639" s="267"/>
    </row>
    <row r="640" spans="1:18" ht="12.75">
      <c r="A640" s="53">
        <v>35276</v>
      </c>
      <c r="B640" s="57">
        <v>955520</v>
      </c>
      <c r="C640" s="322">
        <v>1</v>
      </c>
      <c r="D640" s="22" t="s">
        <v>586</v>
      </c>
      <c r="E640" s="22"/>
      <c r="F640" s="307" t="s">
        <v>116</v>
      </c>
      <c r="G640" s="69">
        <v>10</v>
      </c>
      <c r="H640" s="69">
        <v>15658.38</v>
      </c>
      <c r="I640" s="69">
        <v>34350</v>
      </c>
      <c r="J640" s="9"/>
      <c r="K640" s="91">
        <v>2.4714918</v>
      </c>
      <c r="L640" s="216">
        <v>45</v>
      </c>
      <c r="M640" s="69">
        <v>5492204</v>
      </c>
      <c r="N640" s="31"/>
      <c r="O640" s="9" t="s">
        <v>117</v>
      </c>
      <c r="P640" s="108">
        <v>45</v>
      </c>
      <c r="Q640" s="267" t="s">
        <v>116</v>
      </c>
      <c r="R640" s="128">
        <v>0</v>
      </c>
    </row>
    <row r="641" spans="2:17" ht="12.75">
      <c r="B641" s="57"/>
      <c r="D641" s="22"/>
      <c r="E641" s="22"/>
      <c r="F641" s="307"/>
      <c r="G641" s="69"/>
      <c r="H641" s="69"/>
      <c r="I641" s="69"/>
      <c r="J641" s="9"/>
      <c r="K641" s="91"/>
      <c r="L641" s="221"/>
      <c r="M641" s="124"/>
      <c r="N641" s="31"/>
      <c r="O641" s="9"/>
      <c r="P641" s="108"/>
      <c r="Q641" s="267"/>
    </row>
    <row r="642" spans="1:18" ht="12.75">
      <c r="A642" s="53">
        <v>35433</v>
      </c>
      <c r="B642" s="57">
        <v>953654</v>
      </c>
      <c r="C642" s="322">
        <v>1</v>
      </c>
      <c r="D642" s="22" t="s">
        <v>587</v>
      </c>
      <c r="E642" s="22"/>
      <c r="F642" s="307" t="s">
        <v>140</v>
      </c>
      <c r="G642" s="69">
        <v>12</v>
      </c>
      <c r="H642" s="69">
        <v>25960</v>
      </c>
      <c r="I642" s="69">
        <v>244</v>
      </c>
      <c r="J642" s="9"/>
      <c r="K642" s="91">
        <v>10.01903</v>
      </c>
      <c r="L642" s="69">
        <v>11500</v>
      </c>
      <c r="M642" s="69">
        <v>87122</v>
      </c>
      <c r="N642" s="31"/>
      <c r="O642" s="9" t="s">
        <v>184</v>
      </c>
      <c r="P642" s="108">
        <v>11500</v>
      </c>
      <c r="Q642" s="267" t="s">
        <v>140</v>
      </c>
      <c r="R642" s="128">
        <v>0</v>
      </c>
    </row>
    <row r="643" spans="2:17" ht="12.75" customHeight="1">
      <c r="B643" s="57"/>
      <c r="D643" s="64"/>
      <c r="E643" s="64"/>
      <c r="F643" s="307"/>
      <c r="G643" s="69"/>
      <c r="H643" s="69"/>
      <c r="I643" s="69"/>
      <c r="J643" s="143"/>
      <c r="K643" s="144"/>
      <c r="L643" s="221"/>
      <c r="M643" s="124"/>
      <c r="N643" s="31"/>
      <c r="O643" s="9"/>
      <c r="P643" s="108"/>
      <c r="Q643" s="267"/>
    </row>
    <row r="644" spans="1:18" ht="12.75">
      <c r="A644" s="53">
        <v>35081</v>
      </c>
      <c r="B644" s="57">
        <v>955489</v>
      </c>
      <c r="C644" s="322">
        <v>1</v>
      </c>
      <c r="D644" s="22" t="s">
        <v>588</v>
      </c>
      <c r="E644" s="22"/>
      <c r="F644" s="307">
        <v>77</v>
      </c>
      <c r="G644" s="69">
        <v>3</v>
      </c>
      <c r="H644" s="69">
        <v>2469.72</v>
      </c>
      <c r="I644" s="69">
        <v>28184</v>
      </c>
      <c r="J644" s="9"/>
      <c r="K644" s="215">
        <v>3.806358385</v>
      </c>
      <c r="L644" s="218">
        <v>8.5</v>
      </c>
      <c r="M644" s="211">
        <v>43503240</v>
      </c>
      <c r="N644" s="31"/>
      <c r="O644" s="9" t="s">
        <v>589</v>
      </c>
      <c r="P644" s="108">
        <v>8.5</v>
      </c>
      <c r="Q644" s="267" t="s">
        <v>124</v>
      </c>
      <c r="R644" s="128">
        <v>0</v>
      </c>
    </row>
    <row r="645" spans="1:17" ht="12.75" customHeight="1">
      <c r="A645" s="53">
        <v>35146</v>
      </c>
      <c r="B645" s="57">
        <v>955724</v>
      </c>
      <c r="D645" s="64" t="s">
        <v>189</v>
      </c>
      <c r="E645" s="64"/>
      <c r="F645" s="307">
        <v>77</v>
      </c>
      <c r="G645" s="69" t="s">
        <v>127</v>
      </c>
      <c r="H645" s="69" t="s">
        <v>127</v>
      </c>
      <c r="I645" s="69" t="s">
        <v>127</v>
      </c>
      <c r="J645" s="143"/>
      <c r="K645" s="69" t="s">
        <v>127</v>
      </c>
      <c r="L645" s="218">
        <v>1.75</v>
      </c>
      <c r="M645" s="211">
        <v>6204742</v>
      </c>
      <c r="N645" s="31"/>
      <c r="O645" s="9" t="s">
        <v>167</v>
      </c>
      <c r="P645" s="108">
        <v>1.75</v>
      </c>
      <c r="Q645" s="267" t="s">
        <v>124</v>
      </c>
    </row>
    <row r="646" spans="2:17" ht="12.75" customHeight="1">
      <c r="B646" s="57"/>
      <c r="D646" s="64"/>
      <c r="E646" s="64"/>
      <c r="F646" s="307"/>
      <c r="G646" s="69"/>
      <c r="H646" s="69"/>
      <c r="I646" s="69"/>
      <c r="J646" s="9"/>
      <c r="K646" s="93"/>
      <c r="L646" s="223"/>
      <c r="M646" s="124"/>
      <c r="N646" s="31"/>
      <c r="O646" s="9"/>
      <c r="P646" s="108"/>
      <c r="Q646" s="267"/>
    </row>
    <row r="647" spans="1:18" ht="12.75">
      <c r="A647" s="53">
        <v>34974</v>
      </c>
      <c r="B647" s="57">
        <v>952156</v>
      </c>
      <c r="C647" s="322">
        <v>1</v>
      </c>
      <c r="D647" s="22" t="s">
        <v>590</v>
      </c>
      <c r="E647" s="22"/>
      <c r="F647" s="307" t="s">
        <v>162</v>
      </c>
      <c r="G647" s="69">
        <v>38</v>
      </c>
      <c r="H647" s="69">
        <v>122708.38</v>
      </c>
      <c r="I647" s="69">
        <v>673062</v>
      </c>
      <c r="J647" s="9"/>
      <c r="K647" s="91">
        <v>2.12685805</v>
      </c>
      <c r="L647" s="216">
        <v>18.5</v>
      </c>
      <c r="M647" s="69">
        <v>11496530</v>
      </c>
      <c r="N647" s="31"/>
      <c r="O647" s="9" t="s">
        <v>122</v>
      </c>
      <c r="P647" s="108">
        <v>18.5</v>
      </c>
      <c r="Q647" s="267" t="s">
        <v>162</v>
      </c>
      <c r="R647" s="128">
        <v>0</v>
      </c>
    </row>
    <row r="648" spans="2:17" ht="12.75">
      <c r="B648" s="57"/>
      <c r="D648" s="22"/>
      <c r="E648" s="22"/>
      <c r="F648" s="307"/>
      <c r="G648" s="69"/>
      <c r="H648" s="69"/>
      <c r="I648" s="69"/>
      <c r="J648" s="9"/>
      <c r="K648" s="91"/>
      <c r="L648" s="216"/>
      <c r="M648" s="69"/>
      <c r="N648" s="31"/>
      <c r="O648" s="9"/>
      <c r="P648" s="108"/>
      <c r="Q648" s="267"/>
    </row>
    <row r="649" spans="1:18" ht="12.75">
      <c r="A649" s="53">
        <v>36147</v>
      </c>
      <c r="B649" s="57">
        <v>449164</v>
      </c>
      <c r="C649" s="322">
        <v>1</v>
      </c>
      <c r="D649" s="22" t="s">
        <v>591</v>
      </c>
      <c r="E649" s="22"/>
      <c r="F649" s="307">
        <v>48</v>
      </c>
      <c r="G649" s="69">
        <v>12</v>
      </c>
      <c r="H649" s="69">
        <v>7327.05</v>
      </c>
      <c r="I649" s="69">
        <v>9750</v>
      </c>
      <c r="J649" s="9"/>
      <c r="K649" s="91">
        <v>6.37812525</v>
      </c>
      <c r="L649" s="216">
        <v>75</v>
      </c>
      <c r="M649" s="69">
        <v>8504167</v>
      </c>
      <c r="N649" s="31"/>
      <c r="O649" s="9" t="s">
        <v>344</v>
      </c>
      <c r="P649" s="108">
        <v>75</v>
      </c>
      <c r="Q649" s="267" t="s">
        <v>113</v>
      </c>
      <c r="R649" s="128">
        <v>0</v>
      </c>
    </row>
    <row r="650" spans="2:17" ht="12.75">
      <c r="B650" s="57"/>
      <c r="D650" s="22"/>
      <c r="E650" s="22"/>
      <c r="F650" s="307"/>
      <c r="G650" s="69"/>
      <c r="H650" s="69"/>
      <c r="I650" s="69"/>
      <c r="J650" s="9"/>
      <c r="K650" s="91"/>
      <c r="L650" s="216"/>
      <c r="M650" s="69"/>
      <c r="N650" s="31"/>
      <c r="O650" s="9"/>
      <c r="P650" s="108"/>
      <c r="Q650" s="267"/>
    </row>
    <row r="651" spans="1:18" ht="12.75">
      <c r="A651" s="53">
        <v>36017</v>
      </c>
      <c r="B651" s="57">
        <v>391975</v>
      </c>
      <c r="C651" s="322">
        <v>1</v>
      </c>
      <c r="D651" s="22" t="s">
        <v>592</v>
      </c>
      <c r="E651" s="22"/>
      <c r="F651" s="307">
        <v>34</v>
      </c>
      <c r="G651" s="69">
        <v>13</v>
      </c>
      <c r="H651" s="69">
        <v>25435.15</v>
      </c>
      <c r="I651" s="69">
        <v>1143545</v>
      </c>
      <c r="J651" s="9"/>
      <c r="K651" s="91">
        <v>2.4625</v>
      </c>
      <c r="L651" s="216">
        <v>2.5</v>
      </c>
      <c r="M651" s="69">
        <v>98500000</v>
      </c>
      <c r="N651" s="31"/>
      <c r="O651" s="9" t="s">
        <v>167</v>
      </c>
      <c r="P651" s="108">
        <v>2.5</v>
      </c>
      <c r="Q651" s="267" t="s">
        <v>186</v>
      </c>
      <c r="R651" s="128">
        <v>0</v>
      </c>
    </row>
    <row r="652" spans="2:17" ht="12.75">
      <c r="B652" s="57"/>
      <c r="D652" s="22"/>
      <c r="E652" s="22"/>
      <c r="F652" s="307"/>
      <c r="G652" s="69"/>
      <c r="H652" s="69"/>
      <c r="I652" s="69"/>
      <c r="J652" s="9"/>
      <c r="K652" s="215"/>
      <c r="L652" s="217"/>
      <c r="M652" s="69"/>
      <c r="N652" s="31"/>
      <c r="O652" s="9"/>
      <c r="P652" s="108"/>
      <c r="Q652" s="267"/>
    </row>
    <row r="653" spans="1:18" ht="12.75">
      <c r="A653" s="53">
        <v>34877</v>
      </c>
      <c r="B653" s="57">
        <v>971537</v>
      </c>
      <c r="C653" s="322">
        <v>1</v>
      </c>
      <c r="D653" s="22" t="s">
        <v>593</v>
      </c>
      <c r="E653" s="22"/>
      <c r="F653" s="307" t="s">
        <v>116</v>
      </c>
      <c r="G653" s="69">
        <v>31</v>
      </c>
      <c r="H653" s="69">
        <v>191622.58</v>
      </c>
      <c r="I653" s="69">
        <v>302012</v>
      </c>
      <c r="J653" s="9"/>
      <c r="K653" s="91">
        <v>8.6393536</v>
      </c>
      <c r="L653" s="216">
        <v>64</v>
      </c>
      <c r="M653" s="69">
        <v>13498990</v>
      </c>
      <c r="N653" s="31"/>
      <c r="O653" s="9" t="s">
        <v>488</v>
      </c>
      <c r="P653" s="108">
        <v>64</v>
      </c>
      <c r="Q653" s="267" t="s">
        <v>116</v>
      </c>
      <c r="R653" s="128">
        <v>0</v>
      </c>
    </row>
    <row r="654" spans="2:17" ht="12.75">
      <c r="B654" s="57"/>
      <c r="D654" s="64" t="s">
        <v>594</v>
      </c>
      <c r="E654" s="22"/>
      <c r="F654" s="307"/>
      <c r="G654" s="69"/>
      <c r="H654" s="69"/>
      <c r="I654" s="69"/>
      <c r="J654" s="9"/>
      <c r="K654" s="91"/>
      <c r="L654" s="221"/>
      <c r="M654" s="124"/>
      <c r="N654" s="31"/>
      <c r="O654" s="9"/>
      <c r="P654" s="108"/>
      <c r="Q654" s="267"/>
    </row>
    <row r="655" spans="1:18" ht="12.75" customHeight="1">
      <c r="A655" s="53">
        <v>35516</v>
      </c>
      <c r="B655" s="57">
        <v>981321</v>
      </c>
      <c r="C655" s="322">
        <v>1</v>
      </c>
      <c r="D655" s="22" t="s">
        <v>595</v>
      </c>
      <c r="E655" s="22"/>
      <c r="F655" s="307" t="s">
        <v>113</v>
      </c>
      <c r="G655" s="69">
        <v>200</v>
      </c>
      <c r="H655" s="69">
        <v>1543218.92</v>
      </c>
      <c r="I655" s="69">
        <v>2601025</v>
      </c>
      <c r="J655" s="9"/>
      <c r="K655" s="91">
        <v>17.87560184</v>
      </c>
      <c r="L655" s="216">
        <v>71</v>
      </c>
      <c r="M655" s="69">
        <v>25176904</v>
      </c>
      <c r="N655" s="31"/>
      <c r="O655" s="9" t="s">
        <v>132</v>
      </c>
      <c r="P655" s="108">
        <v>71</v>
      </c>
      <c r="Q655" s="267" t="s">
        <v>113</v>
      </c>
      <c r="R655" s="128">
        <v>0</v>
      </c>
    </row>
    <row r="656" spans="2:17" ht="12.75">
      <c r="B656" s="57"/>
      <c r="D656" s="22"/>
      <c r="E656" s="22"/>
      <c r="F656" s="307"/>
      <c r="G656" s="69"/>
      <c r="H656" s="69"/>
      <c r="I656" s="69"/>
      <c r="J656" s="9"/>
      <c r="K656" s="91"/>
      <c r="L656" s="221"/>
      <c r="M656" s="124"/>
      <c r="N656" s="31"/>
      <c r="O656" s="9"/>
      <c r="P656" s="108"/>
      <c r="Q656" s="267"/>
    </row>
    <row r="657" spans="1:18" ht="12.75" customHeight="1">
      <c r="A657" s="53">
        <v>34963</v>
      </c>
      <c r="B657" s="57">
        <v>984289</v>
      </c>
      <c r="C657" s="322">
        <v>1</v>
      </c>
      <c r="D657" s="22" t="s">
        <v>596</v>
      </c>
      <c r="E657" s="22"/>
      <c r="F657" s="307" t="s">
        <v>215</v>
      </c>
      <c r="G657" s="69">
        <v>4</v>
      </c>
      <c r="H657" s="69">
        <v>12700</v>
      </c>
      <c r="I657" s="69">
        <v>9500</v>
      </c>
      <c r="J657" s="9"/>
      <c r="K657" s="91">
        <v>4.25961045</v>
      </c>
      <c r="L657" s="216">
        <v>135</v>
      </c>
      <c r="M657" s="69">
        <v>3155267</v>
      </c>
      <c r="N657" s="31"/>
      <c r="O657" s="9" t="s">
        <v>117</v>
      </c>
      <c r="P657" s="108">
        <v>135</v>
      </c>
      <c r="Q657" s="267" t="s">
        <v>215</v>
      </c>
      <c r="R657" s="128">
        <v>0</v>
      </c>
    </row>
    <row r="658" spans="2:17" ht="12.75" customHeight="1">
      <c r="B658" s="57"/>
      <c r="D658" s="22"/>
      <c r="E658" s="22"/>
      <c r="F658" s="307"/>
      <c r="G658" s="152"/>
      <c r="H658" s="152"/>
      <c r="I658" s="152"/>
      <c r="J658" s="9"/>
      <c r="K658" s="215"/>
      <c r="L658" s="217"/>
      <c r="M658" s="69"/>
      <c r="N658" s="31"/>
      <c r="O658" s="9"/>
      <c r="P658" s="108"/>
      <c r="Q658" s="270"/>
    </row>
    <row r="659" spans="1:18" ht="12.75" customHeight="1">
      <c r="A659" s="53">
        <v>35272</v>
      </c>
      <c r="B659" s="57">
        <v>989176</v>
      </c>
      <c r="C659" s="322">
        <v>1</v>
      </c>
      <c r="D659" s="22" t="s">
        <v>597</v>
      </c>
      <c r="E659" s="22"/>
      <c r="F659" s="307" t="s">
        <v>113</v>
      </c>
      <c r="G659" s="69">
        <v>64</v>
      </c>
      <c r="H659" s="69">
        <v>105970.78</v>
      </c>
      <c r="I659" s="69">
        <v>740772</v>
      </c>
      <c r="J659" s="9"/>
      <c r="K659" s="91">
        <v>14.050022625</v>
      </c>
      <c r="L659" s="216">
        <v>14.25</v>
      </c>
      <c r="M659" s="69">
        <v>98596650</v>
      </c>
      <c r="N659" s="31"/>
      <c r="O659" s="339" t="s">
        <v>598</v>
      </c>
      <c r="P659" s="108">
        <v>14.25</v>
      </c>
      <c r="Q659" s="267" t="s">
        <v>113</v>
      </c>
      <c r="R659" s="128">
        <v>0</v>
      </c>
    </row>
    <row r="660" spans="2:17" ht="12.75" customHeight="1">
      <c r="B660" s="57"/>
      <c r="D660" s="22"/>
      <c r="E660" s="22"/>
      <c r="F660" s="307"/>
      <c r="G660" s="69"/>
      <c r="H660" s="69"/>
      <c r="I660" s="69"/>
      <c r="J660" s="9"/>
      <c r="K660" s="91"/>
      <c r="L660" s="221"/>
      <c r="M660" s="124"/>
      <c r="N660" s="31"/>
      <c r="O660" s="9"/>
      <c r="P660" s="108"/>
      <c r="Q660" s="267"/>
    </row>
    <row r="661" spans="1:18" ht="12.75" customHeight="1">
      <c r="A661" s="53">
        <v>35412</v>
      </c>
      <c r="B661" s="57">
        <v>989217</v>
      </c>
      <c r="C661" s="322">
        <v>1</v>
      </c>
      <c r="D661" s="22" t="s">
        <v>599</v>
      </c>
      <c r="E661" s="22"/>
      <c r="F661" s="307" t="s">
        <v>166</v>
      </c>
      <c r="G661" s="69">
        <v>9</v>
      </c>
      <c r="H661" s="69">
        <v>73751.85</v>
      </c>
      <c r="I661" s="69">
        <v>128405</v>
      </c>
      <c r="J661" s="9"/>
      <c r="K661" s="91">
        <v>4.421026935</v>
      </c>
      <c r="L661" s="216">
        <v>58.5</v>
      </c>
      <c r="M661" s="69">
        <v>7557311</v>
      </c>
      <c r="N661" s="31"/>
      <c r="O661" s="9" t="s">
        <v>141</v>
      </c>
      <c r="P661" s="108">
        <v>58.5</v>
      </c>
      <c r="Q661" s="267" t="s">
        <v>166</v>
      </c>
      <c r="R661" s="128">
        <v>0</v>
      </c>
    </row>
    <row r="662" spans="2:17" ht="12.75" customHeight="1">
      <c r="B662" s="57"/>
      <c r="D662" s="64"/>
      <c r="E662" s="22"/>
      <c r="F662" s="307"/>
      <c r="G662" s="69"/>
      <c r="H662" s="69"/>
      <c r="I662" s="69"/>
      <c r="J662" s="9"/>
      <c r="K662" s="91"/>
      <c r="L662" s="221"/>
      <c r="M662" s="124"/>
      <c r="N662" s="31"/>
      <c r="P662" s="108"/>
      <c r="Q662" s="267"/>
    </row>
    <row r="663" spans="2:17" ht="12.75">
      <c r="B663" s="57"/>
      <c r="C663" s="322">
        <v>309</v>
      </c>
      <c r="D663" s="64"/>
      <c r="E663" s="22"/>
      <c r="G663" s="69"/>
      <c r="H663" s="69"/>
      <c r="I663" s="69"/>
      <c r="J663" s="9"/>
      <c r="K663" s="91"/>
      <c r="L663" s="95"/>
      <c r="M663" s="124"/>
      <c r="N663" s="31"/>
      <c r="Q663" s="273"/>
    </row>
    <row r="664" spans="2:17" ht="12.75">
      <c r="B664" s="57"/>
      <c r="D664" s="64"/>
      <c r="E664" s="22"/>
      <c r="G664" s="69"/>
      <c r="H664" s="69"/>
      <c r="I664" s="69"/>
      <c r="J664" s="9"/>
      <c r="K664" s="91"/>
      <c r="L664" s="95"/>
      <c r="M664" s="124"/>
      <c r="N664" s="31"/>
      <c r="Q664" s="273"/>
    </row>
    <row r="665" spans="1:18" s="19" customFormat="1" ht="12.75">
      <c r="A665" s="54"/>
      <c r="B665" s="58"/>
      <c r="C665" s="175"/>
      <c r="D665" s="135" t="s">
        <v>66</v>
      </c>
      <c r="E665" s="135"/>
      <c r="F665" s="304"/>
      <c r="G665" s="136">
        <v>20658</v>
      </c>
      <c r="H665" s="136">
        <v>130213704.28999993</v>
      </c>
      <c r="I665" s="136">
        <v>679541684</v>
      </c>
      <c r="J665" s="137"/>
      <c r="K665" s="138">
        <v>4617.520109389376</v>
      </c>
      <c r="L665" s="129"/>
      <c r="M665" s="125"/>
      <c r="N665" s="46"/>
      <c r="P665" s="112"/>
      <c r="Q665" s="274"/>
      <c r="R665" s="287"/>
    </row>
    <row r="666" spans="1:18" s="19" customFormat="1" ht="12.75">
      <c r="A666" s="54"/>
      <c r="B666" s="58"/>
      <c r="C666" s="175"/>
      <c r="D666" s="135"/>
      <c r="E666" s="135"/>
      <c r="F666" s="304"/>
      <c r="G666" s="136"/>
      <c r="H666" s="136"/>
      <c r="I666" s="136"/>
      <c r="J666" s="137"/>
      <c r="K666" s="138"/>
      <c r="L666" s="129"/>
      <c r="M666" s="125"/>
      <c r="N666" s="46"/>
      <c r="O666" s="9"/>
      <c r="P666" s="112"/>
      <c r="Q666" s="274"/>
      <c r="R666" s="287"/>
    </row>
    <row r="667" spans="1:18" s="19" customFormat="1" ht="12.75">
      <c r="A667" s="54"/>
      <c r="B667" s="58"/>
      <c r="C667" s="175"/>
      <c r="D667" s="135" t="s">
        <v>600</v>
      </c>
      <c r="E667" s="135"/>
      <c r="F667" s="304"/>
      <c r="G667" s="136"/>
      <c r="H667" s="136"/>
      <c r="I667" s="136"/>
      <c r="J667" s="137"/>
      <c r="K667" s="138"/>
      <c r="L667" s="129"/>
      <c r="M667" s="125"/>
      <c r="N667" s="46"/>
      <c r="O667" s="10"/>
      <c r="P667" s="112"/>
      <c r="Q667" s="274"/>
      <c r="R667" s="287"/>
    </row>
    <row r="668" spans="1:18" s="19" customFormat="1" ht="12.75">
      <c r="A668" s="54"/>
      <c r="B668" s="58"/>
      <c r="C668" s="175"/>
      <c r="D668" s="135"/>
      <c r="E668" s="135"/>
      <c r="F668" s="304"/>
      <c r="G668" s="136"/>
      <c r="H668" s="136"/>
      <c r="I668" s="136"/>
      <c r="J668" s="137"/>
      <c r="K668" s="138"/>
      <c r="L668" s="129"/>
      <c r="M668" s="125"/>
      <c r="N668" s="46"/>
      <c r="O668" s="10"/>
      <c r="P668" s="112"/>
      <c r="Q668" s="274"/>
      <c r="R668" s="287"/>
    </row>
    <row r="669" spans="1:18" s="19" customFormat="1" ht="12.75">
      <c r="A669" s="54"/>
      <c r="B669" s="58"/>
      <c r="C669" s="175"/>
      <c r="D669" s="135"/>
      <c r="E669" s="135"/>
      <c r="F669" s="304"/>
      <c r="G669" s="136"/>
      <c r="H669" s="136"/>
      <c r="I669" s="136"/>
      <c r="J669" s="137"/>
      <c r="K669" s="138"/>
      <c r="L669" s="129"/>
      <c r="M669" s="125"/>
      <c r="N669" s="46"/>
      <c r="O669" s="10"/>
      <c r="P669" s="112"/>
      <c r="Q669" s="274"/>
      <c r="R669" s="287"/>
    </row>
    <row r="670" spans="4:17" ht="14.25">
      <c r="D670" s="507" t="s">
        <v>601</v>
      </c>
      <c r="E670" s="90"/>
      <c r="L670" s="128"/>
      <c r="M670" s="126"/>
      <c r="O670" s="10"/>
      <c r="Q670" s="268"/>
    </row>
    <row r="671" spans="4:17" ht="10.5" customHeight="1">
      <c r="D671" s="62"/>
      <c r="E671" s="62"/>
      <c r="L671" s="128"/>
      <c r="M671" s="126"/>
      <c r="Q671" s="275"/>
    </row>
    <row r="672" spans="1:17" ht="12.75" customHeight="1">
      <c r="A672" s="53">
        <v>34970</v>
      </c>
      <c r="B672" s="57">
        <v>115863</v>
      </c>
      <c r="D672" s="59" t="s">
        <v>602</v>
      </c>
      <c r="E672" s="59"/>
      <c r="G672" s="69" t="s">
        <v>127</v>
      </c>
      <c r="H672" s="69" t="s">
        <v>127</v>
      </c>
      <c r="I672" s="69" t="s">
        <v>127</v>
      </c>
      <c r="J672" s="9"/>
      <c r="K672" s="33"/>
      <c r="L672" s="152" t="s">
        <v>127</v>
      </c>
      <c r="M672" s="69">
        <v>480000</v>
      </c>
      <c r="N672" s="31"/>
      <c r="O672" s="9" t="s">
        <v>127</v>
      </c>
      <c r="Q672" s="276"/>
    </row>
    <row r="673" spans="4:17" ht="7.5" customHeight="1">
      <c r="D673" s="74"/>
      <c r="E673" s="74"/>
      <c r="G673" s="75"/>
      <c r="H673" s="75"/>
      <c r="I673" s="75"/>
      <c r="J673" s="76"/>
      <c r="K673" s="77"/>
      <c r="L673" s="141"/>
      <c r="M673" s="127"/>
      <c r="N673" s="97"/>
      <c r="O673" s="76"/>
      <c r="Q673" s="277"/>
    </row>
    <row r="674" spans="1:17" ht="12.75">
      <c r="A674" s="53">
        <v>35647</v>
      </c>
      <c r="B674" s="57">
        <v>358130</v>
      </c>
      <c r="D674" s="59" t="s">
        <v>316</v>
      </c>
      <c r="E674" s="59"/>
      <c r="G674" s="69" t="s">
        <v>127</v>
      </c>
      <c r="H674" s="69" t="s">
        <v>127</v>
      </c>
      <c r="I674" s="69" t="s">
        <v>127</v>
      </c>
      <c r="J674" s="9"/>
      <c r="K674" s="33"/>
      <c r="L674" s="69">
        <v>100</v>
      </c>
      <c r="M674" s="69">
        <v>1550108</v>
      </c>
      <c r="N674" s="31"/>
      <c r="O674" s="9" t="s">
        <v>127</v>
      </c>
      <c r="Q674" s="276"/>
    </row>
    <row r="675" spans="2:17" ht="7.5" customHeight="1">
      <c r="B675" s="57"/>
      <c r="D675" s="59"/>
      <c r="E675" s="59"/>
      <c r="G675" s="69"/>
      <c r="H675" s="69"/>
      <c r="I675" s="69"/>
      <c r="J675" s="9"/>
      <c r="K675" s="33"/>
      <c r="L675" s="139"/>
      <c r="M675" s="124"/>
      <c r="N675" s="31"/>
      <c r="O675" s="9"/>
      <c r="Q675" s="276"/>
    </row>
    <row r="676" spans="1:17" ht="12.75" customHeight="1">
      <c r="A676" s="53">
        <v>35247</v>
      </c>
      <c r="B676" s="57">
        <v>418294</v>
      </c>
      <c r="D676" s="59" t="s">
        <v>603</v>
      </c>
      <c r="E676" s="59"/>
      <c r="G676" s="69" t="s">
        <v>127</v>
      </c>
      <c r="H676" s="69" t="s">
        <v>127</v>
      </c>
      <c r="I676" s="69" t="s">
        <v>127</v>
      </c>
      <c r="J676" s="143"/>
      <c r="K676" s="146"/>
      <c r="L676" s="152" t="s">
        <v>127</v>
      </c>
      <c r="M676" s="310">
        <v>12770</v>
      </c>
      <c r="N676" s="31"/>
      <c r="O676" s="9" t="s">
        <v>127</v>
      </c>
      <c r="Q676" s="276"/>
    </row>
    <row r="677" spans="2:17" ht="7.5" customHeight="1">
      <c r="B677" s="57"/>
      <c r="D677" s="59"/>
      <c r="E677" s="59"/>
      <c r="G677" s="152"/>
      <c r="H677" s="152"/>
      <c r="I677" s="152"/>
      <c r="J677" s="143"/>
      <c r="K677" s="146"/>
      <c r="L677" s="152"/>
      <c r="M677" s="310"/>
      <c r="N677" s="31"/>
      <c r="O677" s="9"/>
      <c r="Q677" s="276"/>
    </row>
    <row r="678" spans="1:17" ht="12.75" customHeight="1">
      <c r="A678" s="53">
        <v>35598</v>
      </c>
      <c r="B678" s="57">
        <v>42950</v>
      </c>
      <c r="D678" s="59" t="s">
        <v>345</v>
      </c>
      <c r="E678" s="59"/>
      <c r="G678" s="69" t="s">
        <v>127</v>
      </c>
      <c r="H678" s="69" t="s">
        <v>127</v>
      </c>
      <c r="I678" s="69" t="s">
        <v>127</v>
      </c>
      <c r="J678" s="143"/>
      <c r="K678" s="146"/>
      <c r="L678" s="152" t="s">
        <v>127</v>
      </c>
      <c r="M678" s="310">
        <v>2474400</v>
      </c>
      <c r="N678" s="31"/>
      <c r="O678" s="9" t="s">
        <v>127</v>
      </c>
      <c r="Q678" s="276"/>
    </row>
    <row r="679" spans="2:17" ht="6.75" customHeight="1">
      <c r="B679" s="57"/>
      <c r="D679" s="59"/>
      <c r="E679" s="59"/>
      <c r="G679" s="69"/>
      <c r="H679" s="69"/>
      <c r="I679" s="69"/>
      <c r="J679" s="143"/>
      <c r="K679" s="146"/>
      <c r="L679" s="152"/>
      <c r="M679" s="310"/>
      <c r="N679" s="31"/>
      <c r="O679" s="9"/>
      <c r="Q679" s="276"/>
    </row>
    <row r="680" spans="1:17" ht="12.75" customHeight="1">
      <c r="A680" s="53">
        <v>36151</v>
      </c>
      <c r="B680" s="57">
        <v>480527</v>
      </c>
      <c r="D680" s="59" t="s">
        <v>362</v>
      </c>
      <c r="E680" s="59"/>
      <c r="G680" s="69">
        <v>57</v>
      </c>
      <c r="H680" s="69">
        <v>389213.79</v>
      </c>
      <c r="I680" s="69">
        <v>3463348</v>
      </c>
      <c r="J680" s="143"/>
      <c r="K680" s="146"/>
      <c r="L680" s="152" t="s">
        <v>127</v>
      </c>
      <c r="M680" s="310">
        <v>8942317</v>
      </c>
      <c r="N680" s="31"/>
      <c r="O680" s="9" t="s">
        <v>132</v>
      </c>
      <c r="Q680" s="276"/>
    </row>
    <row r="681" spans="2:17" ht="7.5" customHeight="1">
      <c r="B681" s="57"/>
      <c r="D681" s="59"/>
      <c r="E681" s="59"/>
      <c r="G681" s="69"/>
      <c r="H681" s="69"/>
      <c r="I681" s="69"/>
      <c r="J681" s="9"/>
      <c r="K681" s="33"/>
      <c r="L681" s="147"/>
      <c r="M681" s="310"/>
      <c r="N681" s="31"/>
      <c r="O681" s="9"/>
      <c r="Q681" s="276"/>
    </row>
    <row r="682" spans="1:17" ht="12.75" customHeight="1">
      <c r="A682" s="53">
        <v>34998</v>
      </c>
      <c r="B682" s="57">
        <v>476355</v>
      </c>
      <c r="D682" s="59" t="s">
        <v>604</v>
      </c>
      <c r="E682" s="59"/>
      <c r="G682" s="69" t="s">
        <v>127</v>
      </c>
      <c r="H682" s="69" t="s">
        <v>127</v>
      </c>
      <c r="I682" s="69" t="s">
        <v>127</v>
      </c>
      <c r="J682" s="143"/>
      <c r="K682" s="146"/>
      <c r="L682" s="152" t="s">
        <v>127</v>
      </c>
      <c r="M682" s="310">
        <v>9432836</v>
      </c>
      <c r="N682" s="31"/>
      <c r="O682" s="9" t="s">
        <v>127</v>
      </c>
      <c r="Q682" s="276"/>
    </row>
    <row r="683" spans="2:17" ht="7.5" customHeight="1">
      <c r="B683" s="57"/>
      <c r="D683" s="59"/>
      <c r="E683" s="59"/>
      <c r="G683" s="142"/>
      <c r="H683" s="142"/>
      <c r="I683" s="142"/>
      <c r="J683" s="143"/>
      <c r="K683" s="146"/>
      <c r="L683" s="147"/>
      <c r="M683" s="310"/>
      <c r="N683" s="31"/>
      <c r="O683" s="9"/>
      <c r="Q683" s="276"/>
    </row>
    <row r="684" spans="1:17" ht="12.75" customHeight="1">
      <c r="A684" s="53">
        <v>34998</v>
      </c>
      <c r="B684" s="57">
        <v>476366</v>
      </c>
      <c r="D684" s="59" t="s">
        <v>605</v>
      </c>
      <c r="E684" s="59"/>
      <c r="G684" s="69" t="s">
        <v>127</v>
      </c>
      <c r="H684" s="69" t="s">
        <v>127</v>
      </c>
      <c r="I684" s="69" t="s">
        <v>127</v>
      </c>
      <c r="J684" s="143"/>
      <c r="K684" s="146"/>
      <c r="L684" s="152" t="s">
        <v>127</v>
      </c>
      <c r="M684" s="310">
        <v>10870299</v>
      </c>
      <c r="N684" s="31"/>
      <c r="O684" s="9" t="s">
        <v>127</v>
      </c>
      <c r="Q684" s="276"/>
    </row>
    <row r="685" spans="2:17" ht="7.5" customHeight="1">
      <c r="B685" s="57"/>
      <c r="D685" s="59"/>
      <c r="E685" s="59"/>
      <c r="G685" s="142"/>
      <c r="H685" s="142"/>
      <c r="I685" s="142"/>
      <c r="J685" s="143"/>
      <c r="K685" s="146"/>
      <c r="L685" s="147"/>
      <c r="M685" s="310"/>
      <c r="N685" s="31"/>
      <c r="O685" s="9"/>
      <c r="Q685" s="276"/>
    </row>
    <row r="686" spans="1:17" ht="12.75" customHeight="1">
      <c r="A686" s="53">
        <v>34998</v>
      </c>
      <c r="B686" s="57">
        <v>476377</v>
      </c>
      <c r="D686" s="59" t="s">
        <v>606</v>
      </c>
      <c r="E686" s="59"/>
      <c r="G686" s="69" t="s">
        <v>127</v>
      </c>
      <c r="H686" s="69" t="s">
        <v>127</v>
      </c>
      <c r="I686" s="69" t="s">
        <v>127</v>
      </c>
      <c r="J686" s="143"/>
      <c r="K686" s="146"/>
      <c r="L686" s="152" t="s">
        <v>127</v>
      </c>
      <c r="M686" s="310">
        <v>16747780</v>
      </c>
      <c r="N686" s="31"/>
      <c r="O686" s="9" t="s">
        <v>127</v>
      </c>
      <c r="Q686" s="276"/>
    </row>
    <row r="687" spans="2:17" ht="7.5" customHeight="1">
      <c r="B687" s="57"/>
      <c r="D687" s="59"/>
      <c r="E687" s="59"/>
      <c r="G687" s="142"/>
      <c r="H687" s="142"/>
      <c r="I687" s="142"/>
      <c r="J687" s="143"/>
      <c r="K687" s="146"/>
      <c r="L687" s="148"/>
      <c r="M687" s="319"/>
      <c r="N687" s="31"/>
      <c r="O687" s="9"/>
      <c r="Q687" s="276"/>
    </row>
    <row r="688" spans="1:17" ht="12.75" customHeight="1">
      <c r="A688" s="53">
        <v>35038</v>
      </c>
      <c r="B688" s="57">
        <v>475727</v>
      </c>
      <c r="D688" s="59" t="s">
        <v>607</v>
      </c>
      <c r="E688" s="59"/>
      <c r="G688" s="69" t="s">
        <v>127</v>
      </c>
      <c r="H688" s="69" t="s">
        <v>127</v>
      </c>
      <c r="I688" s="69" t="s">
        <v>127</v>
      </c>
      <c r="J688" s="143"/>
      <c r="K688" s="146"/>
      <c r="L688" s="152" t="s">
        <v>127</v>
      </c>
      <c r="M688" s="310">
        <v>9686580</v>
      </c>
      <c r="N688" s="31"/>
      <c r="O688" s="9" t="s">
        <v>127</v>
      </c>
      <c r="Q688" s="276"/>
    </row>
    <row r="689" spans="2:17" ht="7.5" customHeight="1">
      <c r="B689" s="57"/>
      <c r="D689" s="59"/>
      <c r="E689" s="59"/>
      <c r="G689" s="142"/>
      <c r="H689" s="142"/>
      <c r="I689" s="142"/>
      <c r="J689" s="143"/>
      <c r="K689" s="146"/>
      <c r="L689" s="148"/>
      <c r="M689" s="319"/>
      <c r="N689" s="31"/>
      <c r="O689" s="9"/>
      <c r="Q689" s="276"/>
    </row>
    <row r="690" spans="1:17" ht="12.75" customHeight="1">
      <c r="A690" s="53">
        <v>35038</v>
      </c>
      <c r="B690" s="57">
        <v>475738</v>
      </c>
      <c r="D690" s="59" t="s">
        <v>608</v>
      </c>
      <c r="E690" s="59"/>
      <c r="G690" s="69" t="s">
        <v>127</v>
      </c>
      <c r="H690" s="69" t="s">
        <v>127</v>
      </c>
      <c r="I690" s="69" t="s">
        <v>127</v>
      </c>
      <c r="J690" s="143"/>
      <c r="K690" s="146"/>
      <c r="L690" s="152" t="s">
        <v>127</v>
      </c>
      <c r="M690" s="310">
        <v>16024266</v>
      </c>
      <c r="N690" s="31"/>
      <c r="O690" s="9" t="s">
        <v>127</v>
      </c>
      <c r="Q690" s="276"/>
    </row>
    <row r="691" spans="2:17" ht="7.5" customHeight="1">
      <c r="B691" s="57"/>
      <c r="D691" s="59"/>
      <c r="E691" s="59"/>
      <c r="G691" s="152"/>
      <c r="H691" s="152"/>
      <c r="I691" s="152"/>
      <c r="J691" s="143"/>
      <c r="K691" s="146"/>
      <c r="L691" s="157"/>
      <c r="M691" s="310"/>
      <c r="N691" s="31"/>
      <c r="O691" s="9"/>
      <c r="Q691" s="276"/>
    </row>
    <row r="692" spans="1:17" ht="12.75" customHeight="1">
      <c r="A692" s="53">
        <v>35236</v>
      </c>
      <c r="B692" s="57">
        <v>477358</v>
      </c>
      <c r="D692" s="59" t="s">
        <v>609</v>
      </c>
      <c r="E692" s="59"/>
      <c r="G692" s="69" t="s">
        <v>127</v>
      </c>
      <c r="H692" s="69" t="s">
        <v>127</v>
      </c>
      <c r="I692" s="69" t="s">
        <v>127</v>
      </c>
      <c r="J692" s="143"/>
      <c r="K692" s="146"/>
      <c r="L692" s="152" t="s">
        <v>127</v>
      </c>
      <c r="M692" s="310">
        <v>1094234</v>
      </c>
      <c r="N692" s="31"/>
      <c r="O692" s="9" t="s">
        <v>127</v>
      </c>
      <c r="Q692" s="276"/>
    </row>
    <row r="693" spans="2:17" ht="7.5" customHeight="1">
      <c r="B693" s="57"/>
      <c r="D693" s="59"/>
      <c r="E693" s="59"/>
      <c r="G693" s="152"/>
      <c r="H693" s="152"/>
      <c r="I693" s="152"/>
      <c r="J693" s="143"/>
      <c r="K693" s="146"/>
      <c r="L693" s="157"/>
      <c r="M693" s="310"/>
      <c r="N693" s="31"/>
      <c r="O693" s="9"/>
      <c r="Q693" s="276"/>
    </row>
    <row r="694" spans="1:17" ht="12.75" customHeight="1">
      <c r="A694" s="53">
        <v>35236</v>
      </c>
      <c r="B694" s="57">
        <v>477369</v>
      </c>
      <c r="D694" s="59" t="s">
        <v>610</v>
      </c>
      <c r="E694" s="59"/>
      <c r="G694" s="69" t="s">
        <v>127</v>
      </c>
      <c r="H694" s="69" t="s">
        <v>127</v>
      </c>
      <c r="I694" s="69" t="s">
        <v>127</v>
      </c>
      <c r="J694" s="143"/>
      <c r="K694" s="146"/>
      <c r="L694" s="152" t="s">
        <v>127</v>
      </c>
      <c r="M694" s="310">
        <v>1617962</v>
      </c>
      <c r="N694" s="31"/>
      <c r="O694" s="9" t="s">
        <v>127</v>
      </c>
      <c r="Q694" s="276"/>
    </row>
    <row r="695" spans="2:17" ht="7.5" customHeight="1">
      <c r="B695" s="57"/>
      <c r="D695" s="59"/>
      <c r="E695" s="59"/>
      <c r="G695" s="152"/>
      <c r="H695" s="152"/>
      <c r="I695" s="152"/>
      <c r="J695" s="143"/>
      <c r="K695" s="146"/>
      <c r="L695" s="157"/>
      <c r="M695" s="310"/>
      <c r="N695" s="31"/>
      <c r="O695" s="9"/>
      <c r="Q695" s="276"/>
    </row>
    <row r="696" spans="1:17" ht="12.75" customHeight="1">
      <c r="A696" s="53">
        <v>35236</v>
      </c>
      <c r="B696" s="57">
        <v>477370</v>
      </c>
      <c r="D696" s="59" t="s">
        <v>611</v>
      </c>
      <c r="E696" s="59"/>
      <c r="G696" s="69" t="s">
        <v>127</v>
      </c>
      <c r="H696" s="69" t="s">
        <v>127</v>
      </c>
      <c r="I696" s="69" t="s">
        <v>127</v>
      </c>
      <c r="J696" s="143"/>
      <c r="K696" s="146"/>
      <c r="L696" s="152" t="s">
        <v>127</v>
      </c>
      <c r="M696" s="310">
        <v>2734452</v>
      </c>
      <c r="N696" s="31"/>
      <c r="O696" s="9" t="s">
        <v>127</v>
      </c>
      <c r="Q696" s="276"/>
    </row>
    <row r="697" spans="2:17" ht="7.5" customHeight="1">
      <c r="B697" s="57"/>
      <c r="D697" s="59"/>
      <c r="E697" s="59"/>
      <c r="G697" s="152"/>
      <c r="H697" s="152"/>
      <c r="I697" s="152"/>
      <c r="J697" s="143"/>
      <c r="K697" s="146"/>
      <c r="L697" s="157"/>
      <c r="M697" s="310"/>
      <c r="N697" s="31"/>
      <c r="O697" s="9"/>
      <c r="Q697" s="276"/>
    </row>
    <row r="698" spans="1:17" ht="12.75" customHeight="1">
      <c r="A698" s="53">
        <v>35236</v>
      </c>
      <c r="B698" s="57">
        <v>477381</v>
      </c>
      <c r="D698" s="59" t="s">
        <v>612</v>
      </c>
      <c r="E698" s="59"/>
      <c r="G698" s="69" t="s">
        <v>127</v>
      </c>
      <c r="H698" s="69" t="s">
        <v>127</v>
      </c>
      <c r="I698" s="69" t="s">
        <v>127</v>
      </c>
      <c r="J698" s="143"/>
      <c r="K698" s="146"/>
      <c r="L698" s="152" t="s">
        <v>127</v>
      </c>
      <c r="M698" s="310">
        <v>4263346</v>
      </c>
      <c r="N698" s="31"/>
      <c r="O698" s="9" t="s">
        <v>127</v>
      </c>
      <c r="Q698" s="276"/>
    </row>
    <row r="699" spans="2:17" ht="7.5" customHeight="1">
      <c r="B699" s="57"/>
      <c r="D699" s="59"/>
      <c r="E699" s="59"/>
      <c r="G699" s="69"/>
      <c r="H699" s="69"/>
      <c r="I699" s="69"/>
      <c r="J699" s="9"/>
      <c r="K699" s="33"/>
      <c r="L699" s="140"/>
      <c r="M699" s="310"/>
      <c r="N699" s="31"/>
      <c r="O699" s="9"/>
      <c r="Q699" s="276"/>
    </row>
    <row r="700" spans="1:17" ht="12.75" customHeight="1">
      <c r="A700" s="53">
        <v>35236</v>
      </c>
      <c r="B700" s="57">
        <v>477392</v>
      </c>
      <c r="D700" s="59" t="s">
        <v>613</v>
      </c>
      <c r="E700" s="59"/>
      <c r="G700" s="69" t="s">
        <v>127</v>
      </c>
      <c r="H700" s="69" t="s">
        <v>127</v>
      </c>
      <c r="I700" s="69" t="s">
        <v>127</v>
      </c>
      <c r="J700" s="143"/>
      <c r="K700" s="146"/>
      <c r="L700" s="152" t="s">
        <v>127</v>
      </c>
      <c r="M700" s="310">
        <v>2164283</v>
      </c>
      <c r="N700" s="31"/>
      <c r="O700" s="9" t="s">
        <v>127</v>
      </c>
      <c r="Q700" s="276"/>
    </row>
    <row r="701" spans="2:17" ht="7.5" customHeight="1">
      <c r="B701" s="57"/>
      <c r="D701" s="59"/>
      <c r="E701" s="59"/>
      <c r="G701" s="69"/>
      <c r="H701" s="69"/>
      <c r="I701" s="69"/>
      <c r="J701" s="9"/>
      <c r="K701" s="33"/>
      <c r="L701" s="140"/>
      <c r="M701" s="310"/>
      <c r="N701" s="31"/>
      <c r="O701" s="9"/>
      <c r="Q701" s="276"/>
    </row>
    <row r="702" spans="1:17" ht="12.75" customHeight="1">
      <c r="A702" s="53">
        <v>35236</v>
      </c>
      <c r="B702" s="57">
        <v>477400</v>
      </c>
      <c r="D702" s="59" t="s">
        <v>614</v>
      </c>
      <c r="E702" s="59"/>
      <c r="G702" s="69" t="s">
        <v>127</v>
      </c>
      <c r="H702" s="69" t="s">
        <v>127</v>
      </c>
      <c r="I702" s="69" t="s">
        <v>127</v>
      </c>
      <c r="J702" s="143"/>
      <c r="K702" s="146"/>
      <c r="L702" s="152" t="s">
        <v>127</v>
      </c>
      <c r="M702" s="310">
        <v>3188523</v>
      </c>
      <c r="N702" s="31"/>
      <c r="O702" s="9" t="s">
        <v>127</v>
      </c>
      <c r="Q702" s="276"/>
    </row>
    <row r="703" spans="2:17" ht="7.5" customHeight="1">
      <c r="B703" s="57"/>
      <c r="D703" s="59"/>
      <c r="E703" s="59"/>
      <c r="G703" s="69"/>
      <c r="H703" s="69"/>
      <c r="I703" s="69"/>
      <c r="J703" s="9"/>
      <c r="K703" s="33"/>
      <c r="L703" s="140"/>
      <c r="M703" s="130"/>
      <c r="N703" s="31"/>
      <c r="Q703" s="276"/>
    </row>
    <row r="704" spans="1:17" ht="12" customHeight="1">
      <c r="A704" s="53">
        <v>36000</v>
      </c>
      <c r="B704" s="57">
        <v>332480</v>
      </c>
      <c r="D704" s="59" t="s">
        <v>615</v>
      </c>
      <c r="E704" s="59"/>
      <c r="G704" s="69">
        <v>4</v>
      </c>
      <c r="H704" s="69">
        <v>998.32</v>
      </c>
      <c r="I704" s="69">
        <v>100924</v>
      </c>
      <c r="J704" s="9"/>
      <c r="K704" s="33"/>
      <c r="L704" s="69">
        <v>95</v>
      </c>
      <c r="M704" s="69">
        <v>1405360</v>
      </c>
      <c r="N704" s="31"/>
      <c r="O704" s="9" t="s">
        <v>117</v>
      </c>
      <c r="Q704" s="276"/>
    </row>
    <row r="705" spans="2:17" ht="7.5" customHeight="1">
      <c r="B705" s="57"/>
      <c r="D705" s="59"/>
      <c r="E705" s="59"/>
      <c r="G705" s="69"/>
      <c r="H705" s="69"/>
      <c r="I705" s="69"/>
      <c r="J705" s="9"/>
      <c r="K705" s="33"/>
      <c r="L705" s="69"/>
      <c r="M705" s="69"/>
      <c r="N705" s="31"/>
      <c r="O705" s="9"/>
      <c r="Q705" s="276"/>
    </row>
    <row r="706" spans="1:17" ht="12.75" customHeight="1">
      <c r="A706" s="53">
        <v>36082</v>
      </c>
      <c r="B706" s="57">
        <v>438883</v>
      </c>
      <c r="D706" s="22" t="s">
        <v>616</v>
      </c>
      <c r="E706" s="22"/>
      <c r="F706" s="307"/>
      <c r="G706" s="69" t="s">
        <v>127</v>
      </c>
      <c r="H706" s="69" t="s">
        <v>127</v>
      </c>
      <c r="I706" s="69" t="s">
        <v>127</v>
      </c>
      <c r="J706" s="9"/>
      <c r="K706" s="33"/>
      <c r="L706" s="69">
        <v>105</v>
      </c>
      <c r="M706" s="69">
        <v>2000000</v>
      </c>
      <c r="N706" s="31"/>
      <c r="O706" s="9" t="s">
        <v>117</v>
      </c>
      <c r="P706" s="108"/>
      <c r="Q706" s="267"/>
    </row>
    <row r="707" spans="2:17" ht="7.5" customHeight="1">
      <c r="B707" s="57"/>
      <c r="D707" s="59"/>
      <c r="E707" s="59"/>
      <c r="G707" s="69"/>
      <c r="H707" s="69"/>
      <c r="I707" s="69"/>
      <c r="J707" s="9"/>
      <c r="K707" s="33"/>
      <c r="L707" s="140"/>
      <c r="M707" s="130"/>
      <c r="N707" s="31"/>
      <c r="O707" s="9"/>
      <c r="Q707" s="276"/>
    </row>
    <row r="708" spans="1:17" ht="12.75" customHeight="1">
      <c r="A708" s="53">
        <v>34990</v>
      </c>
      <c r="B708" s="57">
        <v>887418</v>
      </c>
      <c r="D708" s="59" t="s">
        <v>617</v>
      </c>
      <c r="E708" s="59"/>
      <c r="G708" s="69" t="s">
        <v>127</v>
      </c>
      <c r="H708" s="69" t="s">
        <v>127</v>
      </c>
      <c r="I708" s="69" t="s">
        <v>127</v>
      </c>
      <c r="J708" s="9"/>
      <c r="K708" s="33"/>
      <c r="L708" s="69" t="s">
        <v>618</v>
      </c>
      <c r="M708" s="69">
        <v>563753</v>
      </c>
      <c r="N708" s="31"/>
      <c r="O708" s="9" t="s">
        <v>117</v>
      </c>
      <c r="Q708" s="276"/>
    </row>
    <row r="709" spans="4:17" ht="7.5" customHeight="1">
      <c r="D709" s="74"/>
      <c r="E709" s="74"/>
      <c r="G709" s="149"/>
      <c r="H709" s="149"/>
      <c r="I709" s="149"/>
      <c r="J709" s="76"/>
      <c r="K709" s="77"/>
      <c r="L709" s="141"/>
      <c r="M709" s="127"/>
      <c r="N709" s="97"/>
      <c r="Q709" s="277"/>
    </row>
    <row r="710" spans="4:17" ht="12.75">
      <c r="D710" s="74"/>
      <c r="E710" s="74"/>
      <c r="G710" s="75"/>
      <c r="H710" s="75"/>
      <c r="I710" s="75"/>
      <c r="J710" s="76"/>
      <c r="K710" s="77"/>
      <c r="L710" s="31"/>
      <c r="M710" s="97"/>
      <c r="N710" s="97"/>
      <c r="O710" s="76"/>
      <c r="Q710" s="277"/>
    </row>
    <row r="711" spans="1:18" s="19" customFormat="1" ht="12.75">
      <c r="A711" s="54"/>
      <c r="B711" s="58"/>
      <c r="C711" s="175"/>
      <c r="D711" s="135" t="s">
        <v>619</v>
      </c>
      <c r="E711" s="135"/>
      <c r="F711" s="304"/>
      <c r="G711" s="136">
        <v>20719</v>
      </c>
      <c r="H711" s="136">
        <v>130603916.39999993</v>
      </c>
      <c r="I711" s="136">
        <v>683105956</v>
      </c>
      <c r="K711" s="60"/>
      <c r="M711" s="61"/>
      <c r="N711" s="61"/>
      <c r="O711" s="76"/>
      <c r="Q711" s="274"/>
      <c r="R711" s="287"/>
    </row>
    <row r="712" spans="1:18" s="19" customFormat="1" ht="12.75">
      <c r="A712" s="54"/>
      <c r="B712" s="58"/>
      <c r="C712" s="175"/>
      <c r="D712" s="135"/>
      <c r="E712" s="135"/>
      <c r="F712" s="304"/>
      <c r="G712" s="136"/>
      <c r="H712" s="136"/>
      <c r="I712" s="136"/>
      <c r="K712" s="60"/>
      <c r="M712" s="61"/>
      <c r="N712" s="61"/>
      <c r="Q712" s="274"/>
      <c r="R712" s="287"/>
    </row>
    <row r="713" spans="1:18" s="19" customFormat="1" ht="12.75">
      <c r="A713" s="54"/>
      <c r="B713" s="58"/>
      <c r="C713" s="175"/>
      <c r="D713" s="47"/>
      <c r="E713" s="47"/>
      <c r="F713" s="304"/>
      <c r="G713" s="67"/>
      <c r="H713" s="67"/>
      <c r="I713" s="67"/>
      <c r="K713" s="60"/>
      <c r="M713" s="61"/>
      <c r="N713" s="61"/>
      <c r="Q713" s="267"/>
      <c r="R713" s="287"/>
    </row>
    <row r="714" ht="12.75">
      <c r="O714" s="19"/>
    </row>
    <row r="717" spans="6:7" ht="12.75">
      <c r="F717"/>
      <c r="G717"/>
    </row>
    <row r="718" spans="6:7" ht="12.75">
      <c r="F718"/>
      <c r="G718"/>
    </row>
    <row r="719" spans="6:7" ht="12.75">
      <c r="F719"/>
      <c r="G719"/>
    </row>
    <row r="720" spans="6:7" ht="12.75">
      <c r="F720"/>
      <c r="G720"/>
    </row>
    <row r="721" spans="6:7" ht="12.75">
      <c r="F721"/>
      <c r="G721"/>
    </row>
    <row r="722" spans="6:7" ht="12.75">
      <c r="F722"/>
      <c r="G722"/>
    </row>
    <row r="723" spans="6:7" ht="12.75">
      <c r="F723"/>
      <c r="G723"/>
    </row>
    <row r="724" spans="6:7" ht="12.75">
      <c r="F724"/>
      <c r="G724"/>
    </row>
    <row r="725" spans="6:7" ht="12.75">
      <c r="F725"/>
      <c r="G725"/>
    </row>
    <row r="726" spans="6:7" ht="12.75">
      <c r="F726"/>
      <c r="G726"/>
    </row>
    <row r="727" spans="6:7" ht="12.75">
      <c r="F727"/>
      <c r="G727"/>
    </row>
    <row r="728" spans="6:7" ht="12.75">
      <c r="F728"/>
      <c r="G728"/>
    </row>
  </sheetData>
  <printOptions/>
  <pageMargins left="0.15748031496062992" right="0.11811023622047245" top="0.1968503937007874" bottom="0.1968503937007874" header="0.5118110236220472" footer="0.31496062992125984"/>
  <pageSetup firstPageNumber="3" useFirstPageNumber="1" fitToHeight="11" horizontalDpi="300" verticalDpi="300" orientation="portrait" paperSize="9" scale="81" r:id="rId1"/>
  <rowBreaks count="1" manualBreakCount="1">
    <brk id="668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9"/>
  <sheetViews>
    <sheetView zoomScale="75" zoomScaleNormal="75" workbookViewId="0" topLeftCell="A1">
      <selection activeCell="K1" sqref="K1:AF16384"/>
    </sheetView>
  </sheetViews>
  <sheetFormatPr defaultColWidth="9.140625" defaultRowHeight="12.75"/>
  <cols>
    <col min="1" max="1" width="5.8515625" style="242" customWidth="1"/>
    <col min="2" max="2" width="6.8515625" style="76" customWidth="1"/>
    <col min="3" max="3" width="27.28125" style="0" customWidth="1"/>
    <col min="4" max="4" width="12.140625" style="65" customWidth="1"/>
    <col min="5" max="5" width="11.421875" style="0" customWidth="1"/>
    <col min="6" max="6" width="11.8515625" style="65" customWidth="1"/>
    <col min="7" max="7" width="3.00390625" style="65" customWidth="1"/>
    <col min="8" max="8" width="11.28125" style="224" customWidth="1"/>
    <col min="9" max="9" width="9.421875" style="328" customWidth="1"/>
    <col min="10" max="10" width="5.140625" style="0" customWidth="1"/>
    <col min="11" max="11" width="5.28125" style="244" hidden="1" customWidth="1"/>
    <col min="12" max="28" width="5.28125" style="0" hidden="1" customWidth="1"/>
    <col min="29" max="32" width="0" style="0" hidden="1" customWidth="1"/>
  </cols>
  <sheetData>
    <row r="1" spans="5:9" ht="25.5" customHeight="1">
      <c r="E1" s="243"/>
      <c r="F1" s="278"/>
      <c r="G1" s="278"/>
      <c r="H1" s="283"/>
      <c r="I1" s="327"/>
    </row>
    <row r="2" spans="1:13" ht="30">
      <c r="A2" s="245"/>
      <c r="B2" s="286" t="s">
        <v>620</v>
      </c>
      <c r="D2" s="281"/>
      <c r="M2" s="246"/>
    </row>
    <row r="3" spans="1:56" s="247" customFormat="1" ht="13.5" customHeight="1">
      <c r="A3" s="245"/>
      <c r="B3" s="248"/>
      <c r="D3" s="282"/>
      <c r="F3" s="279"/>
      <c r="G3" s="279"/>
      <c r="H3" s="284"/>
      <c r="I3" s="329"/>
      <c r="J3"/>
      <c r="K3" s="24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s="357" customFormat="1" ht="12.75">
      <c r="A4" s="436"/>
      <c r="B4" s="437" t="s">
        <v>621</v>
      </c>
      <c r="C4" s="364"/>
      <c r="D4" s="438" t="s">
        <v>8</v>
      </c>
      <c r="E4" s="439"/>
      <c r="F4" s="438"/>
      <c r="G4" s="440"/>
      <c r="H4" s="441"/>
      <c r="I4" s="442"/>
      <c r="J4" s="372"/>
      <c r="K4" s="443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</row>
    <row r="5" spans="1:56" s="359" customFormat="1" ht="12.75">
      <c r="A5" s="444"/>
      <c r="B5" s="354" t="s">
        <v>621</v>
      </c>
      <c r="C5" s="358" t="s">
        <v>621</v>
      </c>
      <c r="D5" s="372"/>
      <c r="E5" s="445" t="s">
        <v>11</v>
      </c>
      <c r="F5" s="445" t="s">
        <v>11</v>
      </c>
      <c r="G5" s="372"/>
      <c r="H5" s="445" t="s">
        <v>4</v>
      </c>
      <c r="I5" s="445" t="s">
        <v>11</v>
      </c>
      <c r="J5" s="372"/>
      <c r="K5" s="443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</row>
    <row r="6" spans="1:56" s="359" customFormat="1" ht="12.75">
      <c r="A6" s="372"/>
      <c r="B6" s="358" t="s">
        <v>622</v>
      </c>
      <c r="C6" s="372"/>
      <c r="D6" s="445" t="s">
        <v>13</v>
      </c>
      <c r="E6" s="445" t="s">
        <v>623</v>
      </c>
      <c r="F6" s="445" t="s">
        <v>624</v>
      </c>
      <c r="G6" s="445"/>
      <c r="H6" s="445" t="s">
        <v>625</v>
      </c>
      <c r="I6" s="445" t="s">
        <v>626</v>
      </c>
      <c r="J6" s="372"/>
      <c r="K6" s="443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</row>
    <row r="7" spans="1:11" s="372" customFormat="1" ht="12.75" customHeight="1">
      <c r="A7" s="436"/>
      <c r="B7" s="436"/>
      <c r="C7" s="446"/>
      <c r="D7" s="447"/>
      <c r="E7" s="448"/>
      <c r="F7" s="449"/>
      <c r="G7" s="449"/>
      <c r="H7" s="445" t="s">
        <v>12</v>
      </c>
      <c r="I7" s="445"/>
      <c r="K7" s="443"/>
    </row>
    <row r="8" spans="1:22" s="372" customFormat="1" ht="12.75" customHeight="1">
      <c r="A8" s="436"/>
      <c r="B8" s="436"/>
      <c r="C8" s="446"/>
      <c r="D8" s="447"/>
      <c r="E8" s="448"/>
      <c r="F8" s="449"/>
      <c r="G8" s="449"/>
      <c r="H8" s="450"/>
      <c r="I8" s="451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</row>
    <row r="9" spans="1:16" s="372" customFormat="1" ht="12" customHeight="1">
      <c r="A9" s="436">
        <v>12</v>
      </c>
      <c r="B9" s="453">
        <v>12</v>
      </c>
      <c r="C9" s="454" t="s">
        <v>627</v>
      </c>
      <c r="D9" s="370">
        <v>3358248.39</v>
      </c>
      <c r="E9" s="370">
        <v>423</v>
      </c>
      <c r="F9" s="370">
        <v>17639425</v>
      </c>
      <c r="G9" s="370"/>
      <c r="H9" s="455">
        <v>111.527497595</v>
      </c>
      <c r="I9" s="370">
        <v>12</v>
      </c>
      <c r="J9" s="456">
        <v>12</v>
      </c>
      <c r="K9" s="457" t="s">
        <v>93</v>
      </c>
      <c r="L9" s="457" t="s">
        <v>628</v>
      </c>
      <c r="M9" s="457" t="s">
        <v>93</v>
      </c>
      <c r="N9" s="457" t="s">
        <v>628</v>
      </c>
      <c r="O9" s="457" t="s">
        <v>93</v>
      </c>
      <c r="P9" s="457" t="s">
        <v>628</v>
      </c>
    </row>
    <row r="10" spans="1:16" s="372" customFormat="1" ht="12" customHeight="1">
      <c r="A10" s="436">
        <v>15</v>
      </c>
      <c r="B10" s="453">
        <v>15</v>
      </c>
      <c r="C10" s="454" t="s">
        <v>629</v>
      </c>
      <c r="D10" s="370">
        <v>177712.2</v>
      </c>
      <c r="E10" s="370">
        <v>75</v>
      </c>
      <c r="F10" s="370">
        <v>3213174</v>
      </c>
      <c r="G10" s="370"/>
      <c r="H10" s="455">
        <v>9.2545042275</v>
      </c>
      <c r="I10" s="370">
        <v>1</v>
      </c>
      <c r="J10" s="456">
        <v>15</v>
      </c>
      <c r="K10" s="436">
        <v>12</v>
      </c>
      <c r="L10" s="458" t="s">
        <v>630</v>
      </c>
      <c r="M10" s="436">
        <v>15</v>
      </c>
      <c r="N10" s="458" t="s">
        <v>630</v>
      </c>
      <c r="O10" s="436">
        <v>16</v>
      </c>
      <c r="P10" s="458" t="s">
        <v>630</v>
      </c>
    </row>
    <row r="11" spans="1:22" s="372" customFormat="1" ht="12" customHeight="1">
      <c r="A11" s="436">
        <v>16</v>
      </c>
      <c r="B11" s="453">
        <v>16</v>
      </c>
      <c r="C11" s="454" t="s">
        <v>631</v>
      </c>
      <c r="D11" s="370">
        <v>3319923.97</v>
      </c>
      <c r="E11" s="370">
        <v>655</v>
      </c>
      <c r="F11" s="370">
        <v>15384018</v>
      </c>
      <c r="G11" s="370"/>
      <c r="H11" s="455">
        <v>172.937368335</v>
      </c>
      <c r="I11" s="370">
        <v>13</v>
      </c>
      <c r="J11" s="456">
        <v>16</v>
      </c>
      <c r="K11" s="436"/>
      <c r="L11" s="459"/>
      <c r="M11" s="436"/>
      <c r="N11" s="459"/>
      <c r="O11" s="436"/>
      <c r="P11" s="459"/>
      <c r="Q11" s="436"/>
      <c r="R11" s="459"/>
      <c r="S11" s="436"/>
      <c r="T11" s="459"/>
      <c r="U11" s="436"/>
      <c r="V11" s="459"/>
    </row>
    <row r="12" spans="1:22" s="372" customFormat="1" ht="12" customHeight="1">
      <c r="A12" s="436"/>
      <c r="B12" s="453">
        <v>10</v>
      </c>
      <c r="C12" s="460" t="s">
        <v>632</v>
      </c>
      <c r="D12" s="461">
        <v>6855884.5600000005</v>
      </c>
      <c r="E12" s="461">
        <v>1153</v>
      </c>
      <c r="F12" s="461">
        <v>36236617</v>
      </c>
      <c r="G12" s="462"/>
      <c r="H12" s="463">
        <v>293.7193701575</v>
      </c>
      <c r="I12" s="461">
        <v>26</v>
      </c>
      <c r="J12" s="456">
        <v>10</v>
      </c>
      <c r="K12" s="436"/>
      <c r="L12" s="459"/>
      <c r="M12" s="436"/>
      <c r="N12" s="459"/>
      <c r="O12" s="436"/>
      <c r="P12" s="459"/>
      <c r="Q12" s="436"/>
      <c r="R12" s="459"/>
      <c r="S12" s="436"/>
      <c r="T12" s="459"/>
      <c r="U12" s="436"/>
      <c r="V12" s="459"/>
    </row>
    <row r="13" spans="1:22" s="372" customFormat="1" ht="12" customHeight="1">
      <c r="A13" s="436" t="s">
        <v>621</v>
      </c>
      <c r="B13" s="453" t="s">
        <v>621</v>
      </c>
      <c r="C13" s="354"/>
      <c r="D13" s="464"/>
      <c r="E13" s="465"/>
      <c r="F13" s="464"/>
      <c r="G13" s="464"/>
      <c r="H13" s="465"/>
      <c r="I13" s="464"/>
      <c r="J13" s="456" t="s">
        <v>621</v>
      </c>
      <c r="K13" s="436"/>
      <c r="L13" s="459"/>
      <c r="M13" s="436"/>
      <c r="N13" s="459"/>
      <c r="O13" s="436"/>
      <c r="P13" s="459"/>
      <c r="Q13" s="436"/>
      <c r="R13" s="459"/>
      <c r="S13" s="436"/>
      <c r="T13" s="459"/>
      <c r="U13" s="436"/>
      <c r="V13" s="459"/>
    </row>
    <row r="14" spans="1:28" s="372" customFormat="1" ht="12" customHeight="1">
      <c r="A14" s="436">
        <v>21</v>
      </c>
      <c r="B14" s="453">
        <v>21</v>
      </c>
      <c r="C14" s="454" t="s">
        <v>633</v>
      </c>
      <c r="D14" s="370">
        <v>1148148.49</v>
      </c>
      <c r="E14" s="370">
        <v>181</v>
      </c>
      <c r="F14" s="370">
        <v>25049485</v>
      </c>
      <c r="G14" s="370"/>
      <c r="H14" s="455">
        <v>35.43344675</v>
      </c>
      <c r="I14" s="370">
        <v>5</v>
      </c>
      <c r="J14" s="456">
        <v>21</v>
      </c>
      <c r="K14" s="457" t="s">
        <v>93</v>
      </c>
      <c r="L14" s="457" t="s">
        <v>628</v>
      </c>
      <c r="M14" s="457" t="s">
        <v>93</v>
      </c>
      <c r="N14" s="457" t="s">
        <v>628</v>
      </c>
      <c r="O14" s="457" t="s">
        <v>93</v>
      </c>
      <c r="P14" s="457" t="s">
        <v>628</v>
      </c>
      <c r="Q14" s="457" t="s">
        <v>93</v>
      </c>
      <c r="R14" s="457" t="s">
        <v>628</v>
      </c>
      <c r="S14" s="457" t="s">
        <v>93</v>
      </c>
      <c r="T14" s="457" t="s">
        <v>628</v>
      </c>
      <c r="U14" s="457" t="s">
        <v>93</v>
      </c>
      <c r="V14" s="457" t="s">
        <v>628</v>
      </c>
      <c r="W14" s="457" t="s">
        <v>93</v>
      </c>
      <c r="X14" s="457" t="s">
        <v>628</v>
      </c>
      <c r="Y14" s="457" t="s">
        <v>93</v>
      </c>
      <c r="Z14" s="457" t="s">
        <v>628</v>
      </c>
      <c r="AA14" s="457" t="s">
        <v>93</v>
      </c>
      <c r="AB14" s="457" t="s">
        <v>628</v>
      </c>
    </row>
    <row r="15" spans="1:28" s="372" customFormat="1" ht="12" customHeight="1">
      <c r="A15" s="436">
        <v>22</v>
      </c>
      <c r="B15" s="453">
        <v>22</v>
      </c>
      <c r="C15" s="454" t="s">
        <v>634</v>
      </c>
      <c r="D15" s="370">
        <v>222921.14</v>
      </c>
      <c r="E15" s="370">
        <v>44</v>
      </c>
      <c r="F15" s="370">
        <v>1592548</v>
      </c>
      <c r="G15" s="370"/>
      <c r="H15" s="455">
        <v>23.988258175</v>
      </c>
      <c r="I15" s="370">
        <v>3</v>
      </c>
      <c r="J15" s="456">
        <v>22</v>
      </c>
      <c r="K15" s="436">
        <v>21</v>
      </c>
      <c r="L15" s="458" t="s">
        <v>630</v>
      </c>
      <c r="M15" s="436">
        <v>22</v>
      </c>
      <c r="N15" s="458" t="s">
        <v>630</v>
      </c>
      <c r="O15" s="436">
        <v>23</v>
      </c>
      <c r="P15" s="458" t="s">
        <v>630</v>
      </c>
      <c r="Q15" s="436">
        <v>24</v>
      </c>
      <c r="R15" s="458" t="s">
        <v>630</v>
      </c>
      <c r="S15" s="436">
        <v>25</v>
      </c>
      <c r="T15" s="458" t="s">
        <v>630</v>
      </c>
      <c r="U15" s="436">
        <v>26</v>
      </c>
      <c r="V15" s="458" t="s">
        <v>630</v>
      </c>
      <c r="W15" s="436">
        <v>27</v>
      </c>
      <c r="X15" s="458" t="s">
        <v>630</v>
      </c>
      <c r="Y15" s="436">
        <v>28</v>
      </c>
      <c r="Z15" s="458" t="s">
        <v>630</v>
      </c>
      <c r="AA15" s="436">
        <v>29</v>
      </c>
      <c r="AB15" s="458" t="s">
        <v>630</v>
      </c>
    </row>
    <row r="16" spans="1:22" s="372" customFormat="1" ht="12" customHeight="1">
      <c r="A16" s="436">
        <v>23</v>
      </c>
      <c r="B16" s="453">
        <v>23</v>
      </c>
      <c r="C16" s="454" t="s">
        <v>635</v>
      </c>
      <c r="D16" s="370">
        <v>197863.45</v>
      </c>
      <c r="E16" s="370">
        <v>125</v>
      </c>
      <c r="F16" s="370">
        <v>4751963</v>
      </c>
      <c r="G16" s="370"/>
      <c r="H16" s="455">
        <v>5.10224015</v>
      </c>
      <c r="I16" s="370">
        <v>2</v>
      </c>
      <c r="J16" s="456">
        <v>23</v>
      </c>
      <c r="K16" s="436"/>
      <c r="L16" s="459"/>
      <c r="M16" s="436"/>
      <c r="N16" s="459"/>
      <c r="O16" s="436"/>
      <c r="P16" s="459"/>
      <c r="Q16" s="436"/>
      <c r="R16" s="459"/>
      <c r="S16" s="436"/>
      <c r="T16" s="459"/>
      <c r="U16" s="436"/>
      <c r="V16" s="459"/>
    </row>
    <row r="17" spans="1:22" s="372" customFormat="1" ht="12" customHeight="1">
      <c r="A17" s="436">
        <v>24</v>
      </c>
      <c r="B17" s="453">
        <v>24</v>
      </c>
      <c r="C17" s="454" t="s">
        <v>636</v>
      </c>
      <c r="D17" s="370">
        <v>73477.12</v>
      </c>
      <c r="E17" s="370">
        <v>12</v>
      </c>
      <c r="F17" s="370">
        <v>31396</v>
      </c>
      <c r="G17" s="370"/>
      <c r="H17" s="455">
        <v>37.9709103</v>
      </c>
      <c r="I17" s="370">
        <v>2</v>
      </c>
      <c r="J17" s="456">
        <v>24</v>
      </c>
      <c r="K17" s="436"/>
      <c r="L17" s="459"/>
      <c r="M17" s="436"/>
      <c r="N17" s="459"/>
      <c r="O17" s="436"/>
      <c r="P17" s="459"/>
      <c r="Q17" s="436"/>
      <c r="R17" s="459"/>
      <c r="S17" s="436"/>
      <c r="T17" s="459"/>
      <c r="U17" s="436"/>
      <c r="V17" s="459"/>
    </row>
    <row r="18" spans="1:22" s="372" customFormat="1" ht="12" customHeight="1">
      <c r="A18" s="436">
        <v>25</v>
      </c>
      <c r="B18" s="453">
        <v>25</v>
      </c>
      <c r="C18" s="454" t="s">
        <v>637</v>
      </c>
      <c r="D18" s="370">
        <v>8622388.1</v>
      </c>
      <c r="E18" s="370">
        <v>901</v>
      </c>
      <c r="F18" s="370">
        <v>18507827</v>
      </c>
      <c r="G18" s="370"/>
      <c r="H18" s="455">
        <v>164.00067199749998</v>
      </c>
      <c r="I18" s="370">
        <v>13</v>
      </c>
      <c r="J18" s="456">
        <v>25</v>
      </c>
      <c r="K18" s="436"/>
      <c r="L18" s="459"/>
      <c r="M18" s="436"/>
      <c r="N18" s="459"/>
      <c r="O18" s="436"/>
      <c r="P18" s="459"/>
      <c r="Q18" s="436"/>
      <c r="R18" s="459"/>
      <c r="S18" s="436"/>
      <c r="T18" s="459"/>
      <c r="U18" s="436"/>
      <c r="V18" s="459"/>
    </row>
    <row r="19" spans="1:10" s="372" customFormat="1" ht="12" customHeight="1">
      <c r="A19" s="436">
        <v>26</v>
      </c>
      <c r="B19" s="453">
        <v>26</v>
      </c>
      <c r="C19" s="454" t="s">
        <v>638</v>
      </c>
      <c r="D19" s="370">
        <v>42535.17</v>
      </c>
      <c r="E19" s="370">
        <v>34</v>
      </c>
      <c r="F19" s="370">
        <v>139217</v>
      </c>
      <c r="G19" s="370"/>
      <c r="H19" s="455">
        <v>62.33979507</v>
      </c>
      <c r="I19" s="370">
        <v>6</v>
      </c>
      <c r="J19" s="456">
        <v>26</v>
      </c>
    </row>
    <row r="20" spans="1:10" s="372" customFormat="1" ht="12" customHeight="1">
      <c r="A20" s="436">
        <v>27</v>
      </c>
      <c r="B20" s="453">
        <v>27</v>
      </c>
      <c r="C20" s="454" t="s">
        <v>639</v>
      </c>
      <c r="D20" s="370">
        <v>529081.41</v>
      </c>
      <c r="E20" s="370">
        <v>86</v>
      </c>
      <c r="F20" s="370">
        <v>588799</v>
      </c>
      <c r="G20" s="370"/>
      <c r="H20" s="455">
        <v>90.97758307000001</v>
      </c>
      <c r="I20" s="370">
        <v>4</v>
      </c>
      <c r="J20" s="456">
        <v>27</v>
      </c>
    </row>
    <row r="21" spans="1:10" s="372" customFormat="1" ht="12" customHeight="1">
      <c r="A21" s="436">
        <v>28</v>
      </c>
      <c r="B21" s="453">
        <v>28</v>
      </c>
      <c r="C21" s="454" t="s">
        <v>640</v>
      </c>
      <c r="D21" s="370">
        <v>609803.2</v>
      </c>
      <c r="E21" s="370">
        <v>93</v>
      </c>
      <c r="F21" s="370">
        <v>2740781</v>
      </c>
      <c r="G21" s="370"/>
      <c r="H21" s="455">
        <v>120.11122557499999</v>
      </c>
      <c r="I21" s="370">
        <v>6</v>
      </c>
      <c r="J21" s="456">
        <v>28</v>
      </c>
    </row>
    <row r="22" spans="1:10" s="372" customFormat="1" ht="12" customHeight="1">
      <c r="A22" s="436"/>
      <c r="B22" s="453">
        <v>20</v>
      </c>
      <c r="C22" s="354" t="s">
        <v>641</v>
      </c>
      <c r="D22" s="461">
        <v>11446218.079999998</v>
      </c>
      <c r="E22" s="461">
        <v>1476</v>
      </c>
      <c r="F22" s="461">
        <v>53402016</v>
      </c>
      <c r="G22" s="462"/>
      <c r="H22" s="463">
        <v>539.9241310875</v>
      </c>
      <c r="I22" s="461">
        <v>41</v>
      </c>
      <c r="J22" s="456">
        <v>20</v>
      </c>
    </row>
    <row r="23" spans="1:10" s="372" customFormat="1" ht="12" customHeight="1">
      <c r="A23" s="436" t="s">
        <v>621</v>
      </c>
      <c r="B23" s="453" t="s">
        <v>621</v>
      </c>
      <c r="C23" s="354"/>
      <c r="D23" s="464"/>
      <c r="E23" s="465"/>
      <c r="F23" s="464"/>
      <c r="G23" s="464"/>
      <c r="H23" s="465"/>
      <c r="I23" s="464"/>
      <c r="J23" s="456" t="s">
        <v>621</v>
      </c>
    </row>
    <row r="24" spans="1:11" s="372" customFormat="1" ht="12" customHeight="1">
      <c r="A24" s="436">
        <v>32</v>
      </c>
      <c r="B24" s="453">
        <v>32</v>
      </c>
      <c r="C24" s="454" t="s">
        <v>642</v>
      </c>
      <c r="D24" s="370">
        <v>0</v>
      </c>
      <c r="E24" s="370">
        <v>0</v>
      </c>
      <c r="F24" s="370">
        <v>0</v>
      </c>
      <c r="G24" s="370"/>
      <c r="H24" s="455">
        <v>0</v>
      </c>
      <c r="I24" s="370">
        <v>0</v>
      </c>
      <c r="J24" s="456">
        <v>32</v>
      </c>
      <c r="K24" s="436"/>
    </row>
    <row r="25" spans="1:24" s="372" customFormat="1" ht="12" customHeight="1">
      <c r="A25" s="436">
        <v>33</v>
      </c>
      <c r="B25" s="453">
        <v>33</v>
      </c>
      <c r="C25" s="454" t="s">
        <v>643</v>
      </c>
      <c r="D25" s="370">
        <v>1591174.18</v>
      </c>
      <c r="E25" s="370">
        <v>132</v>
      </c>
      <c r="F25" s="370">
        <v>852615</v>
      </c>
      <c r="G25" s="370"/>
      <c r="H25" s="455">
        <v>145.33190021000001</v>
      </c>
      <c r="I25" s="370">
        <v>3</v>
      </c>
      <c r="J25" s="456">
        <v>33</v>
      </c>
      <c r="K25" s="457" t="s">
        <v>93</v>
      </c>
      <c r="L25" s="457" t="s">
        <v>628</v>
      </c>
      <c r="M25" s="457" t="s">
        <v>93</v>
      </c>
      <c r="N25" s="457" t="s">
        <v>628</v>
      </c>
      <c r="O25" s="457" t="s">
        <v>93</v>
      </c>
      <c r="P25" s="457" t="s">
        <v>628</v>
      </c>
      <c r="Q25" s="457" t="s">
        <v>93</v>
      </c>
      <c r="R25" s="457" t="s">
        <v>628</v>
      </c>
      <c r="S25" s="457" t="s">
        <v>93</v>
      </c>
      <c r="T25" s="457" t="s">
        <v>628</v>
      </c>
      <c r="U25" s="457" t="s">
        <v>93</v>
      </c>
      <c r="V25" s="457" t="s">
        <v>628</v>
      </c>
      <c r="W25" s="466"/>
      <c r="X25" s="466"/>
    </row>
    <row r="26" spans="1:24" s="372" customFormat="1" ht="12" customHeight="1">
      <c r="A26" s="436">
        <v>34</v>
      </c>
      <c r="B26" s="453">
        <v>34</v>
      </c>
      <c r="C26" s="454" t="s">
        <v>644</v>
      </c>
      <c r="D26" s="370">
        <v>356792.2</v>
      </c>
      <c r="E26" s="370">
        <v>186</v>
      </c>
      <c r="F26" s="370">
        <v>6331051</v>
      </c>
      <c r="G26" s="370"/>
      <c r="H26" s="455">
        <v>68.8057938575</v>
      </c>
      <c r="I26" s="370">
        <v>12</v>
      </c>
      <c r="J26" s="456">
        <v>34</v>
      </c>
      <c r="K26" s="436">
        <v>32</v>
      </c>
      <c r="L26" s="458" t="s">
        <v>630</v>
      </c>
      <c r="M26" s="436">
        <v>33</v>
      </c>
      <c r="N26" s="458" t="s">
        <v>630</v>
      </c>
      <c r="O26" s="436">
        <v>34</v>
      </c>
      <c r="P26" s="458" t="s">
        <v>630</v>
      </c>
      <c r="Q26" s="436">
        <v>36</v>
      </c>
      <c r="R26" s="458" t="s">
        <v>630</v>
      </c>
      <c r="S26" s="436">
        <v>37</v>
      </c>
      <c r="T26" s="458" t="s">
        <v>630</v>
      </c>
      <c r="U26" s="436">
        <v>38</v>
      </c>
      <c r="V26" s="458" t="s">
        <v>630</v>
      </c>
      <c r="W26" s="436"/>
      <c r="X26" s="458"/>
    </row>
    <row r="27" spans="1:24" s="372" customFormat="1" ht="12" customHeight="1">
      <c r="A27" s="436">
        <v>36</v>
      </c>
      <c r="B27" s="453">
        <v>36</v>
      </c>
      <c r="C27" s="454" t="s">
        <v>645</v>
      </c>
      <c r="D27" s="370">
        <v>3581358.2</v>
      </c>
      <c r="E27" s="370">
        <v>465</v>
      </c>
      <c r="F27" s="370">
        <v>20512420</v>
      </c>
      <c r="G27" s="370"/>
      <c r="H27" s="455">
        <v>140.40969245250002</v>
      </c>
      <c r="I27" s="370">
        <v>11</v>
      </c>
      <c r="J27" s="456">
        <v>36</v>
      </c>
      <c r="K27" s="436"/>
      <c r="L27" s="459"/>
      <c r="M27" s="436"/>
      <c r="N27" s="459"/>
      <c r="O27" s="436"/>
      <c r="P27" s="459"/>
      <c r="Q27" s="436"/>
      <c r="R27" s="459"/>
      <c r="S27" s="436"/>
      <c r="T27" s="459"/>
      <c r="U27" s="436"/>
      <c r="V27" s="459"/>
      <c r="W27" s="436"/>
      <c r="X27" s="459"/>
    </row>
    <row r="28" spans="1:24" s="372" customFormat="1" ht="12" customHeight="1">
      <c r="A28" s="436">
        <v>37</v>
      </c>
      <c r="B28" s="453">
        <v>37</v>
      </c>
      <c r="C28" s="454" t="s">
        <v>646</v>
      </c>
      <c r="D28" s="370">
        <v>5367355.93</v>
      </c>
      <c r="E28" s="370">
        <v>1019</v>
      </c>
      <c r="F28" s="370">
        <v>30429763</v>
      </c>
      <c r="G28" s="370"/>
      <c r="H28" s="455">
        <v>96.79342831500001</v>
      </c>
      <c r="I28" s="370">
        <v>6</v>
      </c>
      <c r="J28" s="456">
        <v>37</v>
      </c>
      <c r="K28" s="436"/>
      <c r="L28" s="459"/>
      <c r="M28" s="436"/>
      <c r="N28" s="459"/>
      <c r="O28" s="436"/>
      <c r="P28" s="459"/>
      <c r="Q28" s="436"/>
      <c r="R28" s="459"/>
      <c r="S28" s="436"/>
      <c r="T28" s="459"/>
      <c r="U28" s="436"/>
      <c r="V28" s="459"/>
      <c r="W28" s="436"/>
      <c r="X28" s="459"/>
    </row>
    <row r="29" spans="1:24" s="372" customFormat="1" ht="12" customHeight="1">
      <c r="A29" s="436">
        <v>38</v>
      </c>
      <c r="B29" s="453">
        <v>38</v>
      </c>
      <c r="C29" s="454" t="s">
        <v>647</v>
      </c>
      <c r="D29" s="370">
        <v>0</v>
      </c>
      <c r="E29" s="370">
        <v>0</v>
      </c>
      <c r="F29" s="370">
        <v>0</v>
      </c>
      <c r="G29" s="370"/>
      <c r="H29" s="455">
        <v>0</v>
      </c>
      <c r="I29" s="370">
        <v>0</v>
      </c>
      <c r="J29" s="456">
        <v>38</v>
      </c>
      <c r="K29" s="436"/>
      <c r="L29" s="459"/>
      <c r="M29" s="436"/>
      <c r="N29" s="459"/>
      <c r="O29" s="436"/>
      <c r="P29" s="459"/>
      <c r="Q29" s="436"/>
      <c r="R29" s="459"/>
      <c r="S29" s="436"/>
      <c r="T29" s="459"/>
      <c r="U29" s="436"/>
      <c r="V29" s="459"/>
      <c r="W29" s="436"/>
      <c r="X29" s="459"/>
    </row>
    <row r="30" spans="1:24" s="372" customFormat="1" ht="12" customHeight="1">
      <c r="A30" s="436"/>
      <c r="B30" s="453">
        <v>30</v>
      </c>
      <c r="C30" s="467" t="s">
        <v>648</v>
      </c>
      <c r="D30" s="461">
        <v>10896680.51</v>
      </c>
      <c r="E30" s="461">
        <v>1802</v>
      </c>
      <c r="F30" s="461">
        <v>58125849</v>
      </c>
      <c r="G30" s="462"/>
      <c r="H30" s="463">
        <v>451.34081483500006</v>
      </c>
      <c r="I30" s="461">
        <v>32</v>
      </c>
      <c r="J30" s="456">
        <v>30</v>
      </c>
      <c r="K30" s="436"/>
      <c r="L30" s="459"/>
      <c r="M30" s="436"/>
      <c r="N30" s="459"/>
      <c r="O30" s="436"/>
      <c r="P30" s="459"/>
      <c r="Q30" s="436"/>
      <c r="R30" s="459"/>
      <c r="S30" s="436"/>
      <c r="T30" s="459"/>
      <c r="U30" s="436"/>
      <c r="V30" s="459"/>
      <c r="W30" s="436"/>
      <c r="X30" s="459"/>
    </row>
    <row r="31" spans="1:24" s="372" customFormat="1" ht="12" customHeight="1">
      <c r="A31" s="436" t="s">
        <v>621</v>
      </c>
      <c r="B31" s="453" t="s">
        <v>621</v>
      </c>
      <c r="C31" s="467"/>
      <c r="D31" s="468"/>
      <c r="E31" s="359"/>
      <c r="F31" s="468"/>
      <c r="G31" s="468"/>
      <c r="H31" s="469"/>
      <c r="I31" s="468"/>
      <c r="J31" s="456" t="s">
        <v>621</v>
      </c>
      <c r="K31" s="436"/>
      <c r="L31" s="459"/>
      <c r="M31" s="436"/>
      <c r="N31" s="459"/>
      <c r="O31" s="436"/>
      <c r="P31" s="459"/>
      <c r="Q31" s="436"/>
      <c r="R31" s="459"/>
      <c r="S31" s="436"/>
      <c r="T31" s="459"/>
      <c r="U31" s="436"/>
      <c r="V31" s="459"/>
      <c r="W31" s="436"/>
      <c r="X31" s="459"/>
    </row>
    <row r="32" spans="1:24" s="372" customFormat="1" ht="12" customHeight="1">
      <c r="A32" s="436">
        <v>41</v>
      </c>
      <c r="B32" s="453">
        <v>41</v>
      </c>
      <c r="C32" s="454" t="s">
        <v>649</v>
      </c>
      <c r="D32" s="370">
        <v>1114510.25</v>
      </c>
      <c r="E32" s="370">
        <v>201</v>
      </c>
      <c r="F32" s="370">
        <v>110918116</v>
      </c>
      <c r="G32" s="370"/>
      <c r="H32" s="455">
        <v>59.515522649374994</v>
      </c>
      <c r="I32" s="370">
        <v>6</v>
      </c>
      <c r="J32" s="456">
        <v>41</v>
      </c>
      <c r="K32" s="436"/>
      <c r="L32" s="459"/>
      <c r="M32" s="436"/>
      <c r="N32" s="459"/>
      <c r="O32" s="436"/>
      <c r="P32" s="459"/>
      <c r="Q32" s="436"/>
      <c r="R32" s="459"/>
      <c r="S32" s="436"/>
      <c r="T32" s="459"/>
      <c r="U32" s="436"/>
      <c r="V32" s="459"/>
      <c r="W32" s="436"/>
      <c r="X32" s="459"/>
    </row>
    <row r="33" spans="1:11" s="372" customFormat="1" ht="12" customHeight="1">
      <c r="A33" s="436">
        <v>42</v>
      </c>
      <c r="B33" s="453">
        <v>42</v>
      </c>
      <c r="C33" s="454" t="s">
        <v>650</v>
      </c>
      <c r="D33" s="370">
        <v>13529336.8</v>
      </c>
      <c r="E33" s="370">
        <v>1112</v>
      </c>
      <c r="F33" s="370">
        <v>27752946</v>
      </c>
      <c r="G33" s="370"/>
      <c r="H33" s="455">
        <v>408.07718343000005</v>
      </c>
      <c r="I33" s="370">
        <v>21</v>
      </c>
      <c r="J33" s="456">
        <v>42</v>
      </c>
      <c r="K33" s="436"/>
    </row>
    <row r="34" spans="1:28" s="372" customFormat="1" ht="12" customHeight="1">
      <c r="A34" s="436">
        <v>43</v>
      </c>
      <c r="B34" s="453">
        <v>43</v>
      </c>
      <c r="C34" s="454" t="s">
        <v>651</v>
      </c>
      <c r="D34" s="370">
        <v>9467455.719999999</v>
      </c>
      <c r="E34" s="370">
        <v>1011</v>
      </c>
      <c r="F34" s="370">
        <v>143819636</v>
      </c>
      <c r="G34" s="370"/>
      <c r="H34" s="455">
        <v>272.3257182975</v>
      </c>
      <c r="I34" s="370">
        <v>27</v>
      </c>
      <c r="J34" s="456">
        <v>43</v>
      </c>
      <c r="K34" s="466" t="s">
        <v>93</v>
      </c>
      <c r="L34" s="466" t="s">
        <v>628</v>
      </c>
      <c r="M34" s="466" t="s">
        <v>93</v>
      </c>
      <c r="N34" s="466" t="s">
        <v>628</v>
      </c>
      <c r="O34" s="466" t="s">
        <v>93</v>
      </c>
      <c r="P34" s="466" t="s">
        <v>628</v>
      </c>
      <c r="Q34" s="466" t="s">
        <v>93</v>
      </c>
      <c r="R34" s="466" t="s">
        <v>628</v>
      </c>
      <c r="S34" s="466" t="s">
        <v>93</v>
      </c>
      <c r="T34" s="466" t="s">
        <v>628</v>
      </c>
      <c r="U34" s="466" t="s">
        <v>93</v>
      </c>
      <c r="V34" s="466" t="s">
        <v>628</v>
      </c>
      <c r="W34" s="466" t="s">
        <v>93</v>
      </c>
      <c r="X34" s="466" t="s">
        <v>628</v>
      </c>
      <c r="Y34" s="457" t="s">
        <v>93</v>
      </c>
      <c r="Z34" s="457" t="s">
        <v>628</v>
      </c>
      <c r="AA34" s="457" t="s">
        <v>93</v>
      </c>
      <c r="AB34" s="457" t="s">
        <v>628</v>
      </c>
    </row>
    <row r="35" spans="1:28" s="372" customFormat="1" ht="12" customHeight="1">
      <c r="A35" s="436">
        <v>44</v>
      </c>
      <c r="B35" s="453">
        <v>44</v>
      </c>
      <c r="C35" s="454" t="s">
        <v>652</v>
      </c>
      <c r="D35" s="370">
        <v>798811.06</v>
      </c>
      <c r="E35" s="370">
        <v>204</v>
      </c>
      <c r="F35" s="370">
        <v>5355937</v>
      </c>
      <c r="G35" s="370"/>
      <c r="H35" s="455">
        <v>57.9904563825</v>
      </c>
      <c r="I35" s="370">
        <v>5</v>
      </c>
      <c r="J35" s="456">
        <v>44</v>
      </c>
      <c r="K35" s="436">
        <v>41</v>
      </c>
      <c r="L35" s="458" t="s">
        <v>630</v>
      </c>
      <c r="M35" s="436">
        <v>42</v>
      </c>
      <c r="N35" s="458" t="s">
        <v>630</v>
      </c>
      <c r="O35" s="436">
        <v>43</v>
      </c>
      <c r="P35" s="458" t="s">
        <v>630</v>
      </c>
      <c r="Q35" s="436">
        <v>44</v>
      </c>
      <c r="R35" s="458" t="s">
        <v>630</v>
      </c>
      <c r="S35" s="436">
        <v>45</v>
      </c>
      <c r="T35" s="458" t="s">
        <v>630</v>
      </c>
      <c r="U35" s="436">
        <v>46</v>
      </c>
      <c r="V35" s="458" t="s">
        <v>630</v>
      </c>
      <c r="W35" s="436">
        <v>47</v>
      </c>
      <c r="X35" s="458" t="s">
        <v>630</v>
      </c>
      <c r="Y35" s="436">
        <v>48</v>
      </c>
      <c r="Z35" s="458" t="s">
        <v>630</v>
      </c>
      <c r="AA35" s="436">
        <v>49</v>
      </c>
      <c r="AB35" s="458" t="s">
        <v>630</v>
      </c>
    </row>
    <row r="36" spans="1:24" s="372" customFormat="1" ht="12" customHeight="1">
      <c r="A36" s="436">
        <v>45</v>
      </c>
      <c r="B36" s="453">
        <v>45</v>
      </c>
      <c r="C36" s="454" t="s">
        <v>653</v>
      </c>
      <c r="D36" s="370">
        <v>251331.41</v>
      </c>
      <c r="E36" s="370">
        <v>110</v>
      </c>
      <c r="F36" s="370">
        <v>6427567</v>
      </c>
      <c r="G36" s="370"/>
      <c r="H36" s="455">
        <v>38.429306595</v>
      </c>
      <c r="I36" s="370">
        <v>7</v>
      </c>
      <c r="J36" s="456">
        <v>45</v>
      </c>
      <c r="K36" s="436"/>
      <c r="L36" s="459"/>
      <c r="M36" s="436"/>
      <c r="N36" s="459"/>
      <c r="O36" s="436"/>
      <c r="P36" s="459"/>
      <c r="Q36" s="436"/>
      <c r="R36" s="459"/>
      <c r="S36" s="436"/>
      <c r="T36" s="459"/>
      <c r="U36" s="436"/>
      <c r="V36" s="459"/>
      <c r="W36" s="436"/>
      <c r="X36" s="459"/>
    </row>
    <row r="37" spans="1:24" s="372" customFormat="1" ht="12" customHeight="1">
      <c r="A37" s="436">
        <v>46</v>
      </c>
      <c r="B37" s="453">
        <v>46</v>
      </c>
      <c r="C37" s="454" t="s">
        <v>654</v>
      </c>
      <c r="D37" s="370">
        <v>2625225.54</v>
      </c>
      <c r="E37" s="370">
        <v>272</v>
      </c>
      <c r="F37" s="370">
        <v>1995639</v>
      </c>
      <c r="G37" s="370"/>
      <c r="H37" s="455">
        <v>55.61151392000001</v>
      </c>
      <c r="I37" s="370">
        <v>4</v>
      </c>
      <c r="J37" s="456">
        <v>46</v>
      </c>
      <c r="K37" s="436"/>
      <c r="L37" s="459"/>
      <c r="M37" s="436"/>
      <c r="N37" s="459"/>
      <c r="O37" s="436"/>
      <c r="P37" s="459"/>
      <c r="Q37" s="436"/>
      <c r="R37" s="459"/>
      <c r="S37" s="436"/>
      <c r="T37" s="459"/>
      <c r="U37" s="436"/>
      <c r="V37" s="459"/>
      <c r="W37" s="436"/>
      <c r="X37" s="459"/>
    </row>
    <row r="38" spans="1:24" s="372" customFormat="1" ht="12" customHeight="1">
      <c r="A38" s="436">
        <v>47</v>
      </c>
      <c r="B38" s="453">
        <v>47</v>
      </c>
      <c r="C38" s="454" t="s">
        <v>655</v>
      </c>
      <c r="D38" s="370">
        <v>2826185.7</v>
      </c>
      <c r="E38" s="370">
        <v>429</v>
      </c>
      <c r="F38" s="370">
        <v>5303555</v>
      </c>
      <c r="G38" s="370"/>
      <c r="H38" s="455">
        <v>229.70336649249998</v>
      </c>
      <c r="I38" s="370">
        <v>14</v>
      </c>
      <c r="J38" s="456">
        <v>47</v>
      </c>
      <c r="K38" s="436"/>
      <c r="L38" s="459"/>
      <c r="M38" s="436"/>
      <c r="N38" s="459"/>
      <c r="O38" s="436"/>
      <c r="P38" s="459"/>
      <c r="Q38" s="436"/>
      <c r="R38" s="459"/>
      <c r="S38" s="436"/>
      <c r="T38" s="459"/>
      <c r="U38" s="436"/>
      <c r="V38" s="459"/>
      <c r="W38" s="436"/>
      <c r="X38" s="459"/>
    </row>
    <row r="39" spans="1:24" s="372" customFormat="1" ht="12" customHeight="1">
      <c r="A39" s="436">
        <v>48</v>
      </c>
      <c r="B39" s="453">
        <v>48</v>
      </c>
      <c r="C39" s="454" t="s">
        <v>656</v>
      </c>
      <c r="D39" s="370">
        <v>54497513.58000001</v>
      </c>
      <c r="E39" s="370">
        <v>10960</v>
      </c>
      <c r="F39" s="370">
        <v>129389767</v>
      </c>
      <c r="G39" s="370"/>
      <c r="H39" s="455">
        <v>1218.0539533100002</v>
      </c>
      <c r="I39" s="370">
        <v>72</v>
      </c>
      <c r="J39" s="456">
        <v>48</v>
      </c>
      <c r="K39" s="436"/>
      <c r="L39" s="459"/>
      <c r="M39" s="436"/>
      <c r="N39" s="459"/>
      <c r="O39" s="436"/>
      <c r="P39" s="459"/>
      <c r="Q39" s="436"/>
      <c r="R39" s="459"/>
      <c r="S39" s="436"/>
      <c r="T39" s="459"/>
      <c r="U39" s="436"/>
      <c r="V39" s="459"/>
      <c r="W39" s="436"/>
      <c r="X39" s="459"/>
    </row>
    <row r="40" spans="1:24" s="372" customFormat="1" ht="12" customHeight="1">
      <c r="A40" s="436">
        <v>49</v>
      </c>
      <c r="B40" s="453">
        <v>49</v>
      </c>
      <c r="C40" s="454" t="s">
        <v>657</v>
      </c>
      <c r="D40" s="370">
        <v>651901.77</v>
      </c>
      <c r="E40" s="370">
        <v>137</v>
      </c>
      <c r="F40" s="370">
        <v>2798621</v>
      </c>
      <c r="G40" s="370"/>
      <c r="H40" s="455">
        <v>79.391344015</v>
      </c>
      <c r="I40" s="370">
        <v>6</v>
      </c>
      <c r="J40" s="456">
        <v>49</v>
      </c>
      <c r="K40" s="436"/>
      <c r="L40" s="459"/>
      <c r="M40" s="436"/>
      <c r="N40" s="459"/>
      <c r="O40" s="436"/>
      <c r="P40" s="459"/>
      <c r="Q40" s="436"/>
      <c r="R40" s="459"/>
      <c r="S40" s="436"/>
      <c r="T40" s="459"/>
      <c r="U40" s="436"/>
      <c r="V40" s="459"/>
      <c r="W40" s="436"/>
      <c r="X40" s="459"/>
    </row>
    <row r="41" spans="1:24" s="372" customFormat="1" ht="12" customHeight="1">
      <c r="A41" s="436"/>
      <c r="B41" s="453">
        <v>40</v>
      </c>
      <c r="C41" s="467" t="s">
        <v>658</v>
      </c>
      <c r="D41" s="461">
        <v>85762271.83</v>
      </c>
      <c r="E41" s="461">
        <v>14436</v>
      </c>
      <c r="F41" s="461">
        <v>433761784</v>
      </c>
      <c r="G41" s="462"/>
      <c r="H41" s="463">
        <v>2419.098365091875</v>
      </c>
      <c r="I41" s="461">
        <v>162</v>
      </c>
      <c r="J41" s="456">
        <v>40</v>
      </c>
      <c r="K41" s="436"/>
      <c r="L41" s="459"/>
      <c r="M41" s="436"/>
      <c r="N41" s="459"/>
      <c r="O41" s="436"/>
      <c r="P41" s="459"/>
      <c r="Q41" s="436"/>
      <c r="R41" s="459"/>
      <c r="S41" s="436"/>
      <c r="T41" s="459"/>
      <c r="U41" s="436"/>
      <c r="V41" s="459"/>
      <c r="W41" s="436"/>
      <c r="X41" s="459"/>
    </row>
    <row r="42" spans="1:12" s="372" customFormat="1" ht="12" customHeight="1">
      <c r="A42" s="436"/>
      <c r="B42" s="453"/>
      <c r="C42" s="467"/>
      <c r="D42" s="470" t="s">
        <v>621</v>
      </c>
      <c r="E42" s="471" t="s">
        <v>621</v>
      </c>
      <c r="F42" s="470"/>
      <c r="G42" s="470"/>
      <c r="H42" s="471"/>
      <c r="I42" s="470"/>
      <c r="J42" s="456"/>
      <c r="K42" s="436"/>
      <c r="L42" s="436"/>
    </row>
    <row r="43" spans="1:18" s="372" customFormat="1" ht="12" customHeight="1">
      <c r="A43" s="436">
        <v>62</v>
      </c>
      <c r="B43" s="453">
        <v>62</v>
      </c>
      <c r="C43" s="454" t="s">
        <v>659</v>
      </c>
      <c r="D43" s="370">
        <v>6346240.959999999</v>
      </c>
      <c r="E43" s="370">
        <v>219</v>
      </c>
      <c r="F43" s="370">
        <v>1001295</v>
      </c>
      <c r="G43" s="370"/>
      <c r="H43" s="455">
        <v>187.504468725</v>
      </c>
      <c r="I43" s="370">
        <v>1</v>
      </c>
      <c r="J43" s="456">
        <v>62</v>
      </c>
      <c r="K43" s="457" t="s">
        <v>93</v>
      </c>
      <c r="L43" s="457" t="s">
        <v>628</v>
      </c>
      <c r="M43" s="457" t="s">
        <v>93</v>
      </c>
      <c r="N43" s="457" t="s">
        <v>628</v>
      </c>
      <c r="O43" s="457" t="s">
        <v>93</v>
      </c>
      <c r="P43" s="457" t="s">
        <v>628</v>
      </c>
      <c r="Q43" s="457" t="s">
        <v>93</v>
      </c>
      <c r="R43" s="457" t="s">
        <v>628</v>
      </c>
    </row>
    <row r="44" spans="1:18" s="372" customFormat="1" ht="12" customHeight="1">
      <c r="A44" s="436">
        <v>64</v>
      </c>
      <c r="B44" s="453">
        <v>64</v>
      </c>
      <c r="C44" s="454" t="s">
        <v>660</v>
      </c>
      <c r="D44" s="370">
        <v>0</v>
      </c>
      <c r="E44" s="370">
        <v>0</v>
      </c>
      <c r="F44" s="370">
        <v>0</v>
      </c>
      <c r="G44" s="370"/>
      <c r="H44" s="455">
        <v>0</v>
      </c>
      <c r="I44" s="370">
        <v>0</v>
      </c>
      <c r="J44" s="456">
        <v>64</v>
      </c>
      <c r="K44" s="436">
        <v>62</v>
      </c>
      <c r="L44" s="458" t="s">
        <v>630</v>
      </c>
      <c r="M44" s="436">
        <v>64</v>
      </c>
      <c r="N44" s="458" t="s">
        <v>630</v>
      </c>
      <c r="O44" s="436">
        <v>66</v>
      </c>
      <c r="P44" s="458" t="s">
        <v>630</v>
      </c>
      <c r="Q44" s="436">
        <v>68</v>
      </c>
      <c r="R44" s="458" t="s">
        <v>630</v>
      </c>
    </row>
    <row r="45" spans="1:18" s="372" customFormat="1" ht="12" customHeight="1">
      <c r="A45" s="436">
        <v>68</v>
      </c>
      <c r="B45" s="453">
        <v>68</v>
      </c>
      <c r="C45" s="454" t="s">
        <v>661</v>
      </c>
      <c r="D45" s="370">
        <v>0</v>
      </c>
      <c r="E45" s="370">
        <v>0</v>
      </c>
      <c r="F45" s="370">
        <v>0</v>
      </c>
      <c r="G45" s="370"/>
      <c r="H45" s="455">
        <v>0</v>
      </c>
      <c r="I45" s="370">
        <v>0</v>
      </c>
      <c r="J45" s="456">
        <v>68</v>
      </c>
      <c r="K45" s="436"/>
      <c r="L45" s="459"/>
      <c r="M45" s="436"/>
      <c r="N45" s="459"/>
      <c r="O45" s="436"/>
      <c r="P45" s="459"/>
      <c r="Q45" s="436"/>
      <c r="R45" s="459"/>
    </row>
    <row r="46" spans="1:18" s="372" customFormat="1" ht="12" customHeight="1">
      <c r="A46" s="436"/>
      <c r="B46" s="453">
        <v>60</v>
      </c>
      <c r="C46" s="467" t="s">
        <v>662</v>
      </c>
      <c r="D46" s="461">
        <v>6346240.959999999</v>
      </c>
      <c r="E46" s="461">
        <v>219</v>
      </c>
      <c r="F46" s="461">
        <v>1001295</v>
      </c>
      <c r="G46" s="462"/>
      <c r="H46" s="463">
        <v>187.504468725</v>
      </c>
      <c r="I46" s="461">
        <v>1</v>
      </c>
      <c r="J46" s="456">
        <v>60</v>
      </c>
      <c r="K46" s="436"/>
      <c r="L46" s="459"/>
      <c r="M46" s="436"/>
      <c r="N46" s="459"/>
      <c r="O46" s="436"/>
      <c r="P46" s="459"/>
      <c r="Q46" s="436"/>
      <c r="R46" s="459"/>
    </row>
    <row r="47" spans="1:18" s="372" customFormat="1" ht="12" customHeight="1">
      <c r="A47" s="436" t="s">
        <v>621</v>
      </c>
      <c r="B47" s="453" t="s">
        <v>621</v>
      </c>
      <c r="C47" s="467"/>
      <c r="D47" s="464"/>
      <c r="E47" s="472"/>
      <c r="F47" s="468"/>
      <c r="G47" s="468"/>
      <c r="H47" s="469"/>
      <c r="I47" s="468"/>
      <c r="J47" s="456" t="s">
        <v>621</v>
      </c>
      <c r="K47" s="436"/>
      <c r="L47" s="459"/>
      <c r="M47" s="436"/>
      <c r="N47" s="459"/>
      <c r="O47" s="436"/>
      <c r="P47" s="459"/>
      <c r="Q47" s="436"/>
      <c r="R47" s="459"/>
    </row>
    <row r="48" spans="1:11" s="372" customFormat="1" ht="12" customHeight="1">
      <c r="A48" s="436">
        <v>71</v>
      </c>
      <c r="B48" s="453">
        <v>71</v>
      </c>
      <c r="C48" s="454" t="s">
        <v>663</v>
      </c>
      <c r="D48" s="370">
        <v>0</v>
      </c>
      <c r="E48" s="370">
        <v>0</v>
      </c>
      <c r="F48" s="370">
        <v>0</v>
      </c>
      <c r="G48" s="370"/>
      <c r="H48" s="455">
        <v>0</v>
      </c>
      <c r="I48" s="370">
        <v>0</v>
      </c>
      <c r="J48" s="456">
        <v>71</v>
      </c>
      <c r="K48" s="436"/>
    </row>
    <row r="49" spans="1:22" s="372" customFormat="1" ht="12" customHeight="1">
      <c r="A49" s="436">
        <v>73</v>
      </c>
      <c r="B49" s="453">
        <v>73</v>
      </c>
      <c r="C49" s="454" t="s">
        <v>664</v>
      </c>
      <c r="D49" s="370">
        <v>85618.35</v>
      </c>
      <c r="E49" s="370">
        <v>17</v>
      </c>
      <c r="F49" s="370">
        <v>79104</v>
      </c>
      <c r="G49" s="370"/>
      <c r="H49" s="455">
        <v>46.749599024999995</v>
      </c>
      <c r="I49" s="370">
        <v>3</v>
      </c>
      <c r="J49" s="456">
        <v>73</v>
      </c>
      <c r="K49" s="457" t="s">
        <v>93</v>
      </c>
      <c r="L49" s="457" t="s">
        <v>628</v>
      </c>
      <c r="M49" s="457" t="s">
        <v>93</v>
      </c>
      <c r="N49" s="457" t="s">
        <v>628</v>
      </c>
      <c r="O49" s="457" t="s">
        <v>93</v>
      </c>
      <c r="P49" s="457" t="s">
        <v>628</v>
      </c>
      <c r="Q49" s="457" t="s">
        <v>93</v>
      </c>
      <c r="R49" s="457" t="s">
        <v>628</v>
      </c>
      <c r="S49" s="457" t="s">
        <v>93</v>
      </c>
      <c r="T49" s="457" t="s">
        <v>628</v>
      </c>
      <c r="U49" s="457" t="s">
        <v>93</v>
      </c>
      <c r="V49" s="457" t="s">
        <v>628</v>
      </c>
    </row>
    <row r="50" spans="1:22" s="372" customFormat="1" ht="12" customHeight="1">
      <c r="A50" s="436">
        <v>74</v>
      </c>
      <c r="B50" s="453">
        <v>74</v>
      </c>
      <c r="C50" s="454" t="s">
        <v>665</v>
      </c>
      <c r="D50" s="370">
        <v>0</v>
      </c>
      <c r="E50" s="370">
        <v>0</v>
      </c>
      <c r="F50" s="370">
        <v>0</v>
      </c>
      <c r="G50" s="370"/>
      <c r="H50" s="455">
        <v>0</v>
      </c>
      <c r="I50" s="370">
        <v>0</v>
      </c>
      <c r="J50" s="456">
        <v>74</v>
      </c>
      <c r="K50" s="436">
        <v>71</v>
      </c>
      <c r="L50" s="458" t="s">
        <v>630</v>
      </c>
      <c r="M50" s="436">
        <v>72</v>
      </c>
      <c r="N50" s="458" t="s">
        <v>630</v>
      </c>
      <c r="O50" s="436">
        <v>73</v>
      </c>
      <c r="P50" s="458" t="s">
        <v>630</v>
      </c>
      <c r="Q50" s="436">
        <v>74</v>
      </c>
      <c r="R50" s="458" t="s">
        <v>630</v>
      </c>
      <c r="S50" s="436">
        <v>77</v>
      </c>
      <c r="T50" s="458" t="s">
        <v>630</v>
      </c>
      <c r="U50" s="436">
        <v>79</v>
      </c>
      <c r="V50" s="458" t="s">
        <v>630</v>
      </c>
    </row>
    <row r="51" spans="1:11" s="372" customFormat="1" ht="12" customHeight="1">
      <c r="A51" s="436">
        <v>77</v>
      </c>
      <c r="B51" s="453">
        <v>77</v>
      </c>
      <c r="C51" s="454" t="s">
        <v>666</v>
      </c>
      <c r="D51" s="370">
        <v>5290006.45</v>
      </c>
      <c r="E51" s="370">
        <v>681</v>
      </c>
      <c r="F51" s="370">
        <v>20233486</v>
      </c>
      <c r="G51" s="370"/>
      <c r="H51" s="455">
        <v>327.6607545225</v>
      </c>
      <c r="I51" s="370">
        <v>26</v>
      </c>
      <c r="J51" s="456">
        <v>77</v>
      </c>
      <c r="K51" s="436"/>
    </row>
    <row r="52" spans="1:10" s="372" customFormat="1" ht="12" customHeight="1">
      <c r="A52" s="436">
        <v>79</v>
      </c>
      <c r="B52" s="453">
        <v>79</v>
      </c>
      <c r="C52" s="454" t="s">
        <v>667</v>
      </c>
      <c r="D52" s="370">
        <v>3530783.55</v>
      </c>
      <c r="E52" s="370">
        <v>874</v>
      </c>
      <c r="F52" s="370">
        <v>76701533</v>
      </c>
      <c r="G52" s="370"/>
      <c r="H52" s="455">
        <v>351.522605945</v>
      </c>
      <c r="I52" s="370">
        <v>18</v>
      </c>
      <c r="J52" s="456">
        <v>79</v>
      </c>
    </row>
    <row r="53" spans="1:10" s="372" customFormat="1" ht="12" customHeight="1">
      <c r="A53" s="444"/>
      <c r="B53" s="473">
        <v>70</v>
      </c>
      <c r="C53" s="467" t="s">
        <v>668</v>
      </c>
      <c r="D53" s="461">
        <v>8906408.35</v>
      </c>
      <c r="E53" s="461">
        <v>1572</v>
      </c>
      <c r="F53" s="461">
        <v>97014123</v>
      </c>
      <c r="G53" s="462"/>
      <c r="H53" s="463">
        <v>725.9329594925</v>
      </c>
      <c r="I53" s="461">
        <v>47</v>
      </c>
      <c r="J53" s="456">
        <v>70</v>
      </c>
    </row>
    <row r="54" spans="1:20" s="372" customFormat="1" ht="12" customHeight="1">
      <c r="A54" s="436"/>
      <c r="B54" s="453"/>
      <c r="C54" s="467"/>
      <c r="D54" s="464"/>
      <c r="E54" s="474"/>
      <c r="F54" s="468"/>
      <c r="G54" s="468"/>
      <c r="H54" s="469"/>
      <c r="I54" s="468"/>
      <c r="J54" s="456"/>
      <c r="K54" s="457" t="s">
        <v>93</v>
      </c>
      <c r="L54" s="457" t="s">
        <v>628</v>
      </c>
      <c r="M54" s="457" t="s">
        <v>93</v>
      </c>
      <c r="N54" s="457" t="s">
        <v>628</v>
      </c>
      <c r="O54" s="457" t="s">
        <v>93</v>
      </c>
      <c r="P54" s="457" t="s">
        <v>628</v>
      </c>
      <c r="Q54" s="457" t="s">
        <v>93</v>
      </c>
      <c r="R54" s="457" t="s">
        <v>628</v>
      </c>
      <c r="S54" s="457" t="s">
        <v>93</v>
      </c>
      <c r="T54" s="457" t="s">
        <v>628</v>
      </c>
    </row>
    <row r="55" spans="1:20" s="372" customFormat="1" ht="12" customHeight="1">
      <c r="A55" s="436">
        <v>80</v>
      </c>
      <c r="B55" s="453">
        <v>80</v>
      </c>
      <c r="C55" s="475" t="s">
        <v>669</v>
      </c>
      <c r="D55" s="370">
        <v>0</v>
      </c>
      <c r="E55" s="370">
        <v>0</v>
      </c>
      <c r="F55" s="370">
        <v>0</v>
      </c>
      <c r="G55" s="370"/>
      <c r="H55" s="455">
        <v>0</v>
      </c>
      <c r="I55" s="370">
        <v>0</v>
      </c>
      <c r="J55" s="476">
        <v>80</v>
      </c>
      <c r="K55" s="477">
        <v>80</v>
      </c>
      <c r="L55" s="458" t="s">
        <v>630</v>
      </c>
      <c r="M55" s="477">
        <v>82</v>
      </c>
      <c r="N55" s="458" t="s">
        <v>630</v>
      </c>
      <c r="O55" s="477">
        <v>84</v>
      </c>
      <c r="P55" s="458" t="s">
        <v>630</v>
      </c>
      <c r="Q55" s="477">
        <v>86</v>
      </c>
      <c r="R55" s="458" t="s">
        <v>630</v>
      </c>
      <c r="S55" s="477">
        <v>88</v>
      </c>
      <c r="T55" s="458" t="s">
        <v>630</v>
      </c>
    </row>
    <row r="56" spans="1:11" s="372" customFormat="1" ht="12" customHeight="1">
      <c r="A56" s="453">
        <v>82</v>
      </c>
      <c r="B56" s="453">
        <v>82</v>
      </c>
      <c r="C56" s="475" t="s">
        <v>670</v>
      </c>
      <c r="D56" s="370">
        <v>0</v>
      </c>
      <c r="E56" s="370">
        <v>0</v>
      </c>
      <c r="F56" s="370">
        <v>0</v>
      </c>
      <c r="G56" s="370"/>
      <c r="H56" s="455">
        <v>0</v>
      </c>
      <c r="I56" s="370">
        <v>0</v>
      </c>
      <c r="J56" s="476">
        <v>82</v>
      </c>
      <c r="K56" s="436"/>
    </row>
    <row r="57" spans="1:12" s="408" customFormat="1" ht="12" customHeight="1">
      <c r="A57" s="453">
        <v>84</v>
      </c>
      <c r="B57" s="453">
        <v>84</v>
      </c>
      <c r="C57" s="475" t="s">
        <v>671</v>
      </c>
      <c r="D57" s="370">
        <v>0</v>
      </c>
      <c r="E57" s="370">
        <v>0</v>
      </c>
      <c r="F57" s="370">
        <v>0</v>
      </c>
      <c r="G57" s="370"/>
      <c r="H57" s="455">
        <v>0</v>
      </c>
      <c r="I57" s="370">
        <v>0</v>
      </c>
      <c r="J57" s="476">
        <v>84</v>
      </c>
      <c r="K57" s="372"/>
      <c r="L57" s="372"/>
    </row>
    <row r="58" spans="1:12" s="408" customFormat="1" ht="12" customHeight="1">
      <c r="A58" s="453">
        <v>86</v>
      </c>
      <c r="B58" s="453">
        <v>86</v>
      </c>
      <c r="C58" s="475" t="s">
        <v>672</v>
      </c>
      <c r="D58" s="370">
        <v>0</v>
      </c>
      <c r="E58" s="370">
        <v>0</v>
      </c>
      <c r="F58" s="370">
        <v>0</v>
      </c>
      <c r="G58" s="370"/>
      <c r="H58" s="455">
        <v>0</v>
      </c>
      <c r="I58" s="370">
        <v>0</v>
      </c>
      <c r="J58" s="476">
        <v>86</v>
      </c>
      <c r="K58" s="372"/>
      <c r="L58" s="372"/>
    </row>
    <row r="59" spans="1:12" s="408" customFormat="1" ht="12" customHeight="1">
      <c r="A59" s="453">
        <v>88</v>
      </c>
      <c r="B59" s="453">
        <v>88</v>
      </c>
      <c r="C59" s="475" t="s">
        <v>673</v>
      </c>
      <c r="D59" s="478">
        <v>0</v>
      </c>
      <c r="E59" s="478">
        <v>0</v>
      </c>
      <c r="F59" s="478">
        <v>0</v>
      </c>
      <c r="G59" s="478"/>
      <c r="H59" s="479">
        <v>0</v>
      </c>
      <c r="I59" s="478">
        <v>0</v>
      </c>
      <c r="J59" s="476">
        <v>88</v>
      </c>
      <c r="K59" s="372"/>
      <c r="L59" s="372"/>
    </row>
    <row r="60" spans="1:12" s="408" customFormat="1" ht="12" customHeight="1">
      <c r="A60" s="436"/>
      <c r="B60" s="453"/>
      <c r="C60" s="467" t="s">
        <v>674</v>
      </c>
      <c r="D60" s="445">
        <v>0</v>
      </c>
      <c r="E60" s="445">
        <v>0</v>
      </c>
      <c r="F60" s="445">
        <v>0</v>
      </c>
      <c r="G60" s="445"/>
      <c r="H60" s="480">
        <v>0</v>
      </c>
      <c r="I60" s="445">
        <v>0</v>
      </c>
      <c r="J60" s="476"/>
      <c r="K60" s="372"/>
      <c r="L60" s="372"/>
    </row>
    <row r="61" spans="1:12" s="408" customFormat="1" ht="12" customHeight="1">
      <c r="A61" s="436"/>
      <c r="B61" s="453"/>
      <c r="C61" s="467"/>
      <c r="D61" s="464"/>
      <c r="E61" s="481"/>
      <c r="F61" s="464"/>
      <c r="G61" s="464"/>
      <c r="H61" s="465"/>
      <c r="I61" s="464"/>
      <c r="J61" s="456"/>
      <c r="K61" s="372"/>
      <c r="L61" s="372"/>
    </row>
    <row r="62" spans="1:12" s="408" customFormat="1" ht="12" customHeight="1">
      <c r="A62" s="436">
        <v>94</v>
      </c>
      <c r="B62" s="453">
        <v>94</v>
      </c>
      <c r="C62" s="454" t="s">
        <v>675</v>
      </c>
      <c r="D62" s="370">
        <v>0</v>
      </c>
      <c r="E62" s="370">
        <v>0</v>
      </c>
      <c r="F62" s="370">
        <v>0</v>
      </c>
      <c r="G62" s="370"/>
      <c r="H62" s="455">
        <v>0</v>
      </c>
      <c r="I62" s="370">
        <v>0</v>
      </c>
      <c r="J62" s="456">
        <v>94</v>
      </c>
      <c r="K62" s="372"/>
      <c r="L62" s="372"/>
    </row>
    <row r="63" spans="1:12" s="372" customFormat="1" ht="12" customHeight="1">
      <c r="A63" s="436">
        <v>97</v>
      </c>
      <c r="B63" s="453">
        <v>97</v>
      </c>
      <c r="C63" s="454" t="s">
        <v>676</v>
      </c>
      <c r="D63" s="370">
        <v>0</v>
      </c>
      <c r="E63" s="370">
        <v>0</v>
      </c>
      <c r="F63" s="370">
        <v>0</v>
      </c>
      <c r="G63" s="370"/>
      <c r="H63" s="455">
        <v>0</v>
      </c>
      <c r="I63" s="370">
        <v>0</v>
      </c>
      <c r="J63" s="456">
        <v>97</v>
      </c>
      <c r="K63" s="477"/>
      <c r="L63" s="459"/>
    </row>
    <row r="64" spans="1:11" s="372" customFormat="1" ht="12" customHeight="1">
      <c r="A64" s="436">
        <v>98</v>
      </c>
      <c r="B64" s="453">
        <v>98</v>
      </c>
      <c r="C64" s="454" t="s">
        <v>677</v>
      </c>
      <c r="D64" s="370">
        <v>0</v>
      </c>
      <c r="E64" s="370">
        <v>0</v>
      </c>
      <c r="F64" s="370">
        <v>0</v>
      </c>
      <c r="G64" s="370"/>
      <c r="H64" s="455">
        <v>0</v>
      </c>
      <c r="I64" s="370">
        <v>0</v>
      </c>
      <c r="J64" s="456">
        <v>98</v>
      </c>
      <c r="K64" s="436"/>
    </row>
    <row r="65" spans="1:16" s="372" customFormat="1" ht="12.75">
      <c r="A65" s="444"/>
      <c r="B65" s="410"/>
      <c r="C65" s="354" t="s">
        <v>678</v>
      </c>
      <c r="D65" s="461">
        <v>0</v>
      </c>
      <c r="E65" s="461">
        <v>0</v>
      </c>
      <c r="F65" s="461">
        <v>0</v>
      </c>
      <c r="G65" s="462"/>
      <c r="H65" s="463">
        <v>0</v>
      </c>
      <c r="I65" s="461">
        <v>0</v>
      </c>
      <c r="K65" s="457" t="s">
        <v>93</v>
      </c>
      <c r="L65" s="457" t="s">
        <v>628</v>
      </c>
      <c r="M65" s="457" t="s">
        <v>93</v>
      </c>
      <c r="N65" s="457" t="s">
        <v>628</v>
      </c>
      <c r="O65" s="457" t="s">
        <v>93</v>
      </c>
      <c r="P65" s="457" t="s">
        <v>628</v>
      </c>
    </row>
    <row r="66" spans="1:16" s="372" customFormat="1" ht="12.75">
      <c r="A66" s="444"/>
      <c r="B66" s="482"/>
      <c r="C66" s="467"/>
      <c r="D66" s="464"/>
      <c r="E66" s="474"/>
      <c r="F66" s="468"/>
      <c r="G66" s="468"/>
      <c r="H66" s="469"/>
      <c r="I66" s="468"/>
      <c r="K66" s="477">
        <v>94</v>
      </c>
      <c r="L66" s="458" t="s">
        <v>630</v>
      </c>
      <c r="M66" s="477">
        <v>97</v>
      </c>
      <c r="N66" s="458" t="s">
        <v>630</v>
      </c>
      <c r="O66" s="477">
        <v>98</v>
      </c>
      <c r="P66" s="458" t="s">
        <v>630</v>
      </c>
    </row>
    <row r="67" spans="1:11" s="372" customFormat="1" ht="12.75">
      <c r="A67" s="436"/>
      <c r="B67" s="410"/>
      <c r="C67" s="483" t="s">
        <v>679</v>
      </c>
      <c r="D67" s="484">
        <v>130213704.29</v>
      </c>
      <c r="E67" s="484">
        <v>20658</v>
      </c>
      <c r="F67" s="484">
        <v>679541684</v>
      </c>
      <c r="G67" s="484"/>
      <c r="H67" s="485">
        <v>4617.520109389375</v>
      </c>
      <c r="I67" s="484">
        <v>309</v>
      </c>
      <c r="K67" s="436"/>
    </row>
    <row r="68" spans="1:24" s="252" customFormat="1" ht="12.75" customHeight="1">
      <c r="A68" s="245"/>
      <c r="B68" s="254"/>
      <c r="C68" s="259"/>
      <c r="D68" s="253"/>
      <c r="F68" s="280"/>
      <c r="G68" s="280"/>
      <c r="H68" s="285"/>
      <c r="I68" s="330"/>
      <c r="J68"/>
      <c r="K68" s="245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/>
      <c r="X68"/>
    </row>
    <row r="69" spans="1:11" s="3" customFormat="1" ht="12.75">
      <c r="A69"/>
      <c r="B69"/>
      <c r="C69"/>
      <c r="D69" s="65"/>
      <c r="E69"/>
      <c r="F69" s="65"/>
      <c r="G69" s="65"/>
      <c r="H69" s="224"/>
      <c r="I69" s="328"/>
      <c r="J69"/>
      <c r="K69" s="251"/>
    </row>
    <row r="70" spans="1:24" s="252" customFormat="1" ht="12.75">
      <c r="A70"/>
      <c r="B70"/>
      <c r="C70"/>
      <c r="D70" s="65"/>
      <c r="E70"/>
      <c r="F70" s="65"/>
      <c r="G70" s="65"/>
      <c r="H70" s="224"/>
      <c r="I70" s="328"/>
      <c r="J70"/>
      <c r="K70" s="245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/>
      <c r="X70"/>
    </row>
    <row r="71" spans="1:22" ht="12.75">
      <c r="A71"/>
      <c r="B71"/>
      <c r="K71" s="245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</row>
    <row r="72" spans="1:24" ht="12.75">
      <c r="A72"/>
      <c r="B72"/>
      <c r="K72" s="245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2"/>
      <c r="X72" s="252"/>
    </row>
    <row r="73" spans="1:24" ht="12.75">
      <c r="A73"/>
      <c r="B73"/>
      <c r="K73" s="245"/>
      <c r="W73" s="252"/>
      <c r="X73" s="252"/>
    </row>
    <row r="74" spans="1:24" ht="12.75">
      <c r="A74"/>
      <c r="B74"/>
      <c r="K74" s="245"/>
      <c r="W74" s="256"/>
      <c r="X74" s="256"/>
    </row>
    <row r="75" spans="1:24" ht="12.75">
      <c r="A75"/>
      <c r="B75"/>
      <c r="K75" s="245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</row>
    <row r="76" spans="1:11" ht="12.75">
      <c r="A76"/>
      <c r="B76"/>
      <c r="K76" s="245"/>
    </row>
    <row r="77" spans="1:24" ht="12.75">
      <c r="A77"/>
      <c r="B77"/>
      <c r="K77" s="245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83"/>
      <c r="X77" s="83"/>
    </row>
    <row r="78" spans="1:22" ht="12.75">
      <c r="A78"/>
      <c r="B78"/>
      <c r="K78" s="245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</row>
    <row r="79" spans="1:24" ht="12.75">
      <c r="A79"/>
      <c r="B79"/>
      <c r="K79" s="245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2"/>
      <c r="X79" s="252"/>
    </row>
    <row r="80" spans="1:24" ht="12.75">
      <c r="A80"/>
      <c r="B80"/>
      <c r="K80" s="245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2"/>
      <c r="X80" s="252"/>
    </row>
    <row r="81" spans="1:24" ht="12.75">
      <c r="A81"/>
      <c r="B81"/>
      <c r="K81" s="245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</row>
    <row r="82" spans="1:24" ht="12.75">
      <c r="A82"/>
      <c r="B82"/>
      <c r="K82" s="245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2"/>
      <c r="X82" s="252"/>
    </row>
    <row r="83" spans="1:22" ht="12.75">
      <c r="A83"/>
      <c r="B83"/>
      <c r="K83" s="245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</row>
    <row r="84" spans="1:11" ht="12.75">
      <c r="A84"/>
      <c r="B84"/>
      <c r="K84" s="245"/>
    </row>
    <row r="85" spans="1:11" ht="12.75">
      <c r="A85"/>
      <c r="B85"/>
      <c r="K85" s="245"/>
    </row>
    <row r="86" spans="1:11" ht="12.75">
      <c r="A86"/>
      <c r="B86"/>
      <c r="K86" s="245"/>
    </row>
    <row r="87" spans="1:11" ht="12.75">
      <c r="A87"/>
      <c r="B87"/>
      <c r="K87" s="245"/>
    </row>
    <row r="88" spans="1:11" ht="12.75">
      <c r="A88"/>
      <c r="B88"/>
      <c r="K88" s="245"/>
    </row>
    <row r="89" spans="1:22" ht="12.75">
      <c r="A89"/>
      <c r="B89"/>
      <c r="K89" s="242"/>
      <c r="L89" s="252" t="s">
        <v>621</v>
      </c>
      <c r="M89" s="252"/>
      <c r="N89" s="252"/>
      <c r="O89" s="252"/>
      <c r="P89" s="252"/>
      <c r="Q89" s="252"/>
      <c r="R89" s="252"/>
      <c r="S89" s="252"/>
      <c r="T89" s="252"/>
      <c r="U89" s="252"/>
      <c r="V89" s="252"/>
    </row>
    <row r="90" spans="11:22" ht="12.75">
      <c r="K90" s="260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</row>
    <row r="91" spans="11:22" ht="12.75">
      <c r="K91" s="255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</row>
    <row r="92" spans="11:22" ht="12.75">
      <c r="K92" s="260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</row>
    <row r="93" ht="12.75">
      <c r="K93" s="257"/>
    </row>
    <row r="94" spans="11:22" ht="12.75">
      <c r="K94" s="258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</row>
    <row r="95" ht="12.75">
      <c r="K95" s="257"/>
    </row>
    <row r="96" spans="11:22" ht="12.75">
      <c r="K96" s="261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</row>
    <row r="97" spans="11:22" ht="12.75">
      <c r="K97" s="261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</row>
    <row r="98" spans="11:22" ht="12.75">
      <c r="K98" s="260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</row>
    <row r="99" spans="11:22" ht="12.75">
      <c r="K99" s="260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</row>
  </sheetData>
  <printOptions/>
  <pageMargins left="0.5118110236220472" right="0.1968503937007874" top="0" bottom="0.5118110236220472" header="0.5118110236220472" footer="0.5118110236220472"/>
  <pageSetup fitToHeight="1" fitToWidth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8"/>
  <sheetViews>
    <sheetView zoomScale="75" zoomScaleNormal="75" workbookViewId="0" topLeftCell="A1">
      <selection activeCell="G31" sqref="G31"/>
    </sheetView>
  </sheetViews>
  <sheetFormatPr defaultColWidth="9.140625" defaultRowHeight="12.75"/>
  <cols>
    <col min="1" max="1" width="9.140625" style="53" customWidth="1"/>
    <col min="2" max="2" width="9.140625" style="55" customWidth="1"/>
    <col min="3" max="3" width="15.8515625" style="0" customWidth="1"/>
    <col min="4" max="4" width="14.140625" style="0" customWidth="1"/>
    <col min="5" max="5" width="9.7109375" style="65" customWidth="1"/>
    <col min="6" max="7" width="12.57421875" style="65" customWidth="1"/>
    <col min="8" max="8" width="1.57421875" style="0" customWidth="1"/>
    <col min="9" max="9" width="12.8515625" style="32" customWidth="1"/>
    <col min="10" max="10" width="9.8515625" style="0" customWidth="1"/>
    <col min="11" max="11" width="12.00390625" style="96" customWidth="1"/>
    <col min="12" max="12" width="8.421875" style="96" customWidth="1"/>
    <col min="13" max="13" width="16.8515625" style="0" customWidth="1"/>
  </cols>
  <sheetData>
    <row r="1" spans="1:12" s="19" customFormat="1" ht="12.75">
      <c r="A1" s="54"/>
      <c r="B1" s="58"/>
      <c r="C1" s="47"/>
      <c r="D1" s="47"/>
      <c r="E1" s="67"/>
      <c r="F1" s="67"/>
      <c r="G1" s="67"/>
      <c r="I1" s="60"/>
      <c r="K1" s="61"/>
      <c r="L1" s="61"/>
    </row>
    <row r="2" spans="2:12" s="184" customFormat="1" ht="21.75" customHeight="1">
      <c r="B2" s="185"/>
      <c r="C2" s="186" t="s">
        <v>680</v>
      </c>
      <c r="D2" s="186"/>
      <c r="E2" s="187"/>
      <c r="F2" s="187"/>
      <c r="G2" s="187"/>
      <c r="I2" s="188"/>
      <c r="K2" s="189"/>
      <c r="L2" s="189"/>
    </row>
    <row r="3" spans="1:4" ht="9" customHeight="1">
      <c r="A3"/>
      <c r="C3" s="9"/>
      <c r="D3" s="9"/>
    </row>
    <row r="4" spans="2:12" s="486" customFormat="1" ht="15">
      <c r="B4" s="487"/>
      <c r="C4" s="488" t="s">
        <v>8</v>
      </c>
      <c r="D4" s="488"/>
      <c r="E4" s="489"/>
      <c r="F4" s="489"/>
      <c r="G4" s="489"/>
      <c r="I4" s="490"/>
      <c r="K4" s="491"/>
      <c r="L4" s="491"/>
    </row>
    <row r="5" spans="2:12" s="486" customFormat="1" ht="14.25">
      <c r="B5" s="487"/>
      <c r="C5" s="492" t="s">
        <v>681</v>
      </c>
      <c r="D5" s="492"/>
      <c r="E5" s="489"/>
      <c r="F5" s="489"/>
      <c r="G5" s="489"/>
      <c r="I5" s="490"/>
      <c r="K5" s="491"/>
      <c r="L5" s="491"/>
    </row>
    <row r="6" spans="2:12" s="486" customFormat="1" ht="14.25">
      <c r="B6" s="487"/>
      <c r="C6" s="486" t="s">
        <v>682</v>
      </c>
      <c r="E6" s="489"/>
      <c r="F6" s="489"/>
      <c r="G6" s="489"/>
      <c r="I6" s="490"/>
      <c r="K6" s="491"/>
      <c r="L6" s="491"/>
    </row>
    <row r="7" spans="2:12" s="486" customFormat="1" ht="14.25">
      <c r="B7" s="487"/>
      <c r="C7" s="486" t="s">
        <v>683</v>
      </c>
      <c r="E7" s="489"/>
      <c r="F7" s="489"/>
      <c r="G7" s="489"/>
      <c r="I7" s="490"/>
      <c r="K7" s="491"/>
      <c r="L7" s="491"/>
    </row>
    <row r="8" spans="2:12" s="486" customFormat="1" ht="9" customHeight="1">
      <c r="B8" s="487"/>
      <c r="E8" s="489"/>
      <c r="F8" s="489"/>
      <c r="G8" s="489"/>
      <c r="I8" s="490"/>
      <c r="K8" s="491"/>
      <c r="L8" s="491"/>
    </row>
    <row r="9" spans="2:12" s="486" customFormat="1" ht="15">
      <c r="B9" s="487"/>
      <c r="C9" s="488" t="s">
        <v>684</v>
      </c>
      <c r="D9" s="488"/>
      <c r="E9" s="489"/>
      <c r="F9" s="489"/>
      <c r="G9" s="489"/>
      <c r="I9" s="490"/>
      <c r="K9" s="491"/>
      <c r="L9" s="491"/>
    </row>
    <row r="10" spans="2:12" s="486" customFormat="1" ht="14.25">
      <c r="B10" s="487"/>
      <c r="C10" s="486" t="s">
        <v>685</v>
      </c>
      <c r="E10" s="489"/>
      <c r="F10" s="489"/>
      <c r="G10" s="489"/>
      <c r="I10" s="490"/>
      <c r="K10" s="491"/>
      <c r="L10" s="491"/>
    </row>
    <row r="11" spans="2:12" s="486" customFormat="1" ht="8.25" customHeight="1">
      <c r="B11" s="487"/>
      <c r="C11" s="488"/>
      <c r="D11" s="488"/>
      <c r="E11" s="489"/>
      <c r="F11" s="489"/>
      <c r="G11" s="489"/>
      <c r="I11" s="490"/>
      <c r="K11" s="491"/>
      <c r="L11" s="491"/>
    </row>
    <row r="12" spans="2:12" s="486" customFormat="1" ht="15">
      <c r="B12" s="487"/>
      <c r="C12" s="488" t="s">
        <v>686</v>
      </c>
      <c r="D12" s="488"/>
      <c r="E12" s="489"/>
      <c r="F12" s="489"/>
      <c r="G12" s="489"/>
      <c r="I12" s="490"/>
      <c r="K12" s="491"/>
      <c r="L12" s="491"/>
    </row>
    <row r="13" spans="2:12" s="486" customFormat="1" ht="14.25">
      <c r="B13" s="487"/>
      <c r="C13" s="486" t="s">
        <v>687</v>
      </c>
      <c r="E13" s="489"/>
      <c r="F13" s="489"/>
      <c r="G13" s="489"/>
      <c r="I13" s="490"/>
      <c r="K13" s="491"/>
      <c r="L13" s="491"/>
    </row>
    <row r="14" spans="2:12" s="486" customFormat="1" ht="7.5" customHeight="1">
      <c r="B14" s="487"/>
      <c r="E14" s="489"/>
      <c r="F14" s="489"/>
      <c r="G14" s="489"/>
      <c r="I14" s="490"/>
      <c r="K14" s="491"/>
      <c r="L14" s="491"/>
    </row>
    <row r="15" spans="2:12" s="486" customFormat="1" ht="15">
      <c r="B15" s="487"/>
      <c r="C15" s="488" t="s">
        <v>688</v>
      </c>
      <c r="D15" s="488"/>
      <c r="E15" s="489"/>
      <c r="F15" s="489"/>
      <c r="G15" s="489"/>
      <c r="I15" s="490"/>
      <c r="K15" s="491"/>
      <c r="L15" s="491"/>
    </row>
    <row r="16" spans="2:12" s="486" customFormat="1" ht="14.25">
      <c r="B16" s="487"/>
      <c r="C16" s="486" t="s">
        <v>689</v>
      </c>
      <c r="E16" s="489"/>
      <c r="F16" s="489"/>
      <c r="G16" s="489"/>
      <c r="I16" s="490"/>
      <c r="K16" s="491"/>
      <c r="L16" s="491"/>
    </row>
    <row r="17" spans="2:12" s="486" customFormat="1" ht="9" customHeight="1">
      <c r="B17" s="487"/>
      <c r="E17" s="489"/>
      <c r="F17" s="489"/>
      <c r="G17" s="489"/>
      <c r="I17" s="490"/>
      <c r="K17" s="491"/>
      <c r="L17" s="491"/>
    </row>
    <row r="18" spans="2:12" s="486" customFormat="1" ht="12.75" customHeight="1">
      <c r="B18" s="487"/>
      <c r="C18" s="488" t="s">
        <v>690</v>
      </c>
      <c r="D18" s="488"/>
      <c r="E18" s="489"/>
      <c r="F18" s="489"/>
      <c r="G18" s="489"/>
      <c r="I18" s="490"/>
      <c r="K18" s="491"/>
      <c r="L18" s="491"/>
    </row>
    <row r="19" spans="2:12" s="486" customFormat="1" ht="9" customHeight="1">
      <c r="B19" s="487"/>
      <c r="E19" s="489"/>
      <c r="F19" s="489"/>
      <c r="G19" s="489"/>
      <c r="I19" s="490"/>
      <c r="K19" s="491"/>
      <c r="L19" s="491"/>
    </row>
    <row r="20" spans="2:12" s="493" customFormat="1" ht="12.75" customHeight="1">
      <c r="B20" s="494"/>
      <c r="C20" s="493" t="s">
        <v>691</v>
      </c>
      <c r="D20" s="493" t="s">
        <v>692</v>
      </c>
      <c r="I20" s="493" t="s">
        <v>693</v>
      </c>
      <c r="J20" s="495" t="s">
        <v>694</v>
      </c>
      <c r="K20" s="496"/>
      <c r="L20" s="496"/>
    </row>
    <row r="21" spans="2:12" s="493" customFormat="1" ht="12.75" customHeight="1">
      <c r="B21" s="494"/>
      <c r="C21" s="493" t="s">
        <v>695</v>
      </c>
      <c r="D21" s="497" t="s">
        <v>696</v>
      </c>
      <c r="E21" s="372"/>
      <c r="I21" s="493" t="s">
        <v>697</v>
      </c>
      <c r="J21" s="497" t="s">
        <v>698</v>
      </c>
      <c r="K21" s="496"/>
      <c r="L21" s="496"/>
    </row>
    <row r="22" spans="2:12" s="493" customFormat="1" ht="12.75" customHeight="1">
      <c r="B22" s="494"/>
      <c r="C22" s="493" t="s">
        <v>699</v>
      </c>
      <c r="D22" s="493" t="s">
        <v>700</v>
      </c>
      <c r="E22" s="372"/>
      <c r="I22" s="493" t="s">
        <v>701</v>
      </c>
      <c r="J22" s="495" t="s">
        <v>702</v>
      </c>
      <c r="K22" s="496"/>
      <c r="L22" s="496"/>
    </row>
    <row r="23" spans="2:10" s="493" customFormat="1" ht="12.75" customHeight="1">
      <c r="B23" s="494"/>
      <c r="C23" s="493" t="s">
        <v>703</v>
      </c>
      <c r="D23" s="493" t="s">
        <v>704</v>
      </c>
      <c r="I23" s="493" t="s">
        <v>705</v>
      </c>
      <c r="J23" s="495" t="s">
        <v>706</v>
      </c>
    </row>
    <row r="24" spans="2:12" s="493" customFormat="1" ht="12.75" customHeight="1">
      <c r="B24" s="494"/>
      <c r="C24" s="493" t="s">
        <v>707</v>
      </c>
      <c r="D24" s="495" t="s">
        <v>708</v>
      </c>
      <c r="E24" s="496"/>
      <c r="I24" s="486" t="s">
        <v>709</v>
      </c>
      <c r="J24" s="486" t="s">
        <v>710</v>
      </c>
      <c r="L24" s="496"/>
    </row>
    <row r="25" spans="2:12" s="493" customFormat="1" ht="12.75" customHeight="1">
      <c r="B25" s="494"/>
      <c r="C25" s="493" t="s">
        <v>711</v>
      </c>
      <c r="D25" s="497" t="s">
        <v>712</v>
      </c>
      <c r="I25" s="493" t="s">
        <v>713</v>
      </c>
      <c r="J25" s="495" t="s">
        <v>714</v>
      </c>
      <c r="K25" s="496"/>
      <c r="L25" s="496"/>
    </row>
    <row r="26" spans="2:12" s="493" customFormat="1" ht="12.75" customHeight="1">
      <c r="B26" s="494"/>
      <c r="C26" s="493" t="s">
        <v>715</v>
      </c>
      <c r="D26" s="495" t="s">
        <v>716</v>
      </c>
      <c r="I26" s="486" t="s">
        <v>717</v>
      </c>
      <c r="J26" s="486" t="s">
        <v>718</v>
      </c>
      <c r="K26" s="496"/>
      <c r="L26" s="496"/>
    </row>
    <row r="27" spans="2:12" s="493" customFormat="1" ht="12.75" customHeight="1">
      <c r="B27" s="494"/>
      <c r="C27" s="493" t="s">
        <v>719</v>
      </c>
      <c r="D27" s="495" t="s">
        <v>720</v>
      </c>
      <c r="I27" s="493" t="s">
        <v>721</v>
      </c>
      <c r="J27" s="495" t="s">
        <v>722</v>
      </c>
      <c r="K27" s="372"/>
      <c r="L27" s="372"/>
    </row>
    <row r="28" spans="3:12" s="372" customFormat="1" ht="14.25">
      <c r="C28" s="493" t="s">
        <v>723</v>
      </c>
      <c r="D28" s="495" t="s">
        <v>724</v>
      </c>
      <c r="E28" s="496"/>
      <c r="F28" s="496"/>
      <c r="I28" s="493" t="s">
        <v>725</v>
      </c>
      <c r="J28" s="495" t="s">
        <v>726</v>
      </c>
      <c r="K28" s="493"/>
      <c r="L28" s="493"/>
    </row>
    <row r="29" spans="2:11" s="493" customFormat="1" ht="12.75" customHeight="1">
      <c r="B29" s="494"/>
      <c r="C29" s="493" t="s">
        <v>727</v>
      </c>
      <c r="D29" s="497" t="s">
        <v>728</v>
      </c>
      <c r="E29" s="496"/>
      <c r="F29" s="496"/>
      <c r="G29" s="372"/>
      <c r="H29" s="372"/>
      <c r="I29" s="493" t="s">
        <v>729</v>
      </c>
      <c r="J29" s="495" t="s">
        <v>730</v>
      </c>
      <c r="K29" s="372"/>
    </row>
    <row r="30" spans="2:12" s="493" customFormat="1" ht="12.75" customHeight="1">
      <c r="B30" s="494"/>
      <c r="C30" s="493" t="s">
        <v>731</v>
      </c>
      <c r="D30" s="495" t="s">
        <v>732</v>
      </c>
      <c r="F30" s="496"/>
      <c r="I30" s="493" t="s">
        <v>733</v>
      </c>
      <c r="J30" s="495" t="s">
        <v>734</v>
      </c>
      <c r="K30" s="372"/>
      <c r="L30" s="372"/>
    </row>
    <row r="31" spans="2:12" s="493" customFormat="1" ht="12.75" customHeight="1">
      <c r="B31" s="494"/>
      <c r="C31" s="493" t="s">
        <v>735</v>
      </c>
      <c r="D31" s="493" t="s">
        <v>736</v>
      </c>
      <c r="E31" s="496"/>
      <c r="F31" s="496"/>
      <c r="I31" s="493" t="s">
        <v>117</v>
      </c>
      <c r="J31" s="495" t="s">
        <v>737</v>
      </c>
      <c r="K31" s="372"/>
      <c r="L31" s="372"/>
    </row>
    <row r="32" spans="2:12" s="493" customFormat="1" ht="12.75" customHeight="1">
      <c r="B32" s="494"/>
      <c r="E32" s="496"/>
      <c r="F32" s="496"/>
      <c r="L32" s="372"/>
    </row>
    <row r="33" spans="2:12" s="493" customFormat="1" ht="12.75" customHeight="1">
      <c r="B33" s="494"/>
      <c r="C33" s="488" t="s">
        <v>620</v>
      </c>
      <c r="D33" s="495"/>
      <c r="E33" s="496"/>
      <c r="F33" s="496"/>
      <c r="J33" s="495"/>
      <c r="K33" s="372"/>
      <c r="L33" s="372"/>
    </row>
    <row r="34" spans="2:12" s="493" customFormat="1" ht="12.75" customHeight="1">
      <c r="B34" s="494"/>
      <c r="C34" s="372" t="s">
        <v>738</v>
      </c>
      <c r="D34" s="372"/>
      <c r="E34" s="496"/>
      <c r="F34" s="496"/>
      <c r="I34" s="372"/>
      <c r="J34" s="372"/>
      <c r="K34" s="372"/>
      <c r="L34" s="372"/>
    </row>
    <row r="35" spans="2:12" s="493" customFormat="1" ht="12.75" customHeight="1">
      <c r="B35" s="494"/>
      <c r="D35" s="495"/>
      <c r="E35" s="496"/>
      <c r="F35" s="496"/>
      <c r="I35" s="372"/>
      <c r="J35" s="372"/>
      <c r="K35" s="372"/>
      <c r="L35" s="372"/>
    </row>
    <row r="36" spans="2:12" s="498" customFormat="1" ht="19.5" customHeight="1">
      <c r="B36" s="494"/>
      <c r="C36" s="499" t="s">
        <v>739</v>
      </c>
      <c r="D36" s="495"/>
      <c r="E36" s="493"/>
      <c r="F36" s="493"/>
      <c r="G36" s="493"/>
      <c r="H36" s="493"/>
      <c r="I36" s="493"/>
      <c r="J36" s="495"/>
      <c r="K36" s="500"/>
      <c r="L36" s="500"/>
    </row>
    <row r="37" spans="2:12" s="498" customFormat="1" ht="12.75" customHeight="1">
      <c r="B37" s="494"/>
      <c r="C37" s="493" t="s">
        <v>740</v>
      </c>
      <c r="D37" s="495"/>
      <c r="E37" s="493"/>
      <c r="F37" s="493"/>
      <c r="G37" s="493"/>
      <c r="H37" s="493"/>
      <c r="I37" s="493"/>
      <c r="J37" s="495"/>
      <c r="K37" s="500"/>
      <c r="L37" s="500"/>
    </row>
    <row r="38" spans="2:12" s="498" customFormat="1" ht="7.5" customHeight="1">
      <c r="B38" s="494"/>
      <c r="C38" s="493"/>
      <c r="D38" s="495"/>
      <c r="E38" s="493"/>
      <c r="F38" s="493"/>
      <c r="G38" s="493"/>
      <c r="H38" s="493"/>
      <c r="I38" s="493"/>
      <c r="J38" s="493"/>
      <c r="K38" s="500"/>
      <c r="L38" s="500"/>
    </row>
    <row r="39" spans="2:12" s="498" customFormat="1" ht="15">
      <c r="B39" s="494"/>
      <c r="C39" s="488" t="s">
        <v>741</v>
      </c>
      <c r="D39" s="495"/>
      <c r="E39" s="493"/>
      <c r="F39" s="493"/>
      <c r="G39" s="493"/>
      <c r="H39" s="493"/>
      <c r="I39" s="493"/>
      <c r="J39" s="493"/>
      <c r="K39" s="500"/>
      <c r="L39" s="500"/>
    </row>
    <row r="40" spans="2:12" s="498" customFormat="1" ht="7.5" customHeight="1">
      <c r="B40" s="494"/>
      <c r="C40" s="493"/>
      <c r="D40" s="495"/>
      <c r="E40" s="493"/>
      <c r="F40" s="493"/>
      <c r="G40" s="493"/>
      <c r="H40" s="493"/>
      <c r="I40" s="493"/>
      <c r="J40" s="493"/>
      <c r="K40" s="500"/>
      <c r="L40" s="500"/>
    </row>
    <row r="41" s="372" customFormat="1" ht="12.75">
      <c r="C41" s="408" t="s">
        <v>742</v>
      </c>
    </row>
    <row r="42" s="372" customFormat="1" ht="12.75">
      <c r="C42" s="501" t="s">
        <v>743</v>
      </c>
    </row>
    <row r="43" s="372" customFormat="1" ht="12.75">
      <c r="C43" s="502" t="s">
        <v>744</v>
      </c>
    </row>
    <row r="44" s="372" customFormat="1" ht="12.75">
      <c r="C44" s="502"/>
    </row>
    <row r="45" s="372" customFormat="1" ht="12.75">
      <c r="C45" s="317" t="s">
        <v>745</v>
      </c>
    </row>
    <row r="46" s="372" customFormat="1" ht="12.75">
      <c r="C46" s="503" t="s">
        <v>746</v>
      </c>
    </row>
    <row r="47" s="372" customFormat="1" ht="12.75">
      <c r="C47" s="502" t="s">
        <v>747</v>
      </c>
    </row>
    <row r="48" s="372" customFormat="1" ht="12.75">
      <c r="C48" s="502" t="s">
        <v>748</v>
      </c>
    </row>
    <row r="49" s="372" customFormat="1" ht="12.75">
      <c r="C49" s="502" t="s">
        <v>749</v>
      </c>
    </row>
    <row r="50" s="372" customFormat="1" ht="12.75">
      <c r="C50" s="501"/>
    </row>
    <row r="51" s="372" customFormat="1" ht="12.75">
      <c r="C51" s="502" t="s">
        <v>750</v>
      </c>
    </row>
    <row r="52" s="372" customFormat="1" ht="12.75">
      <c r="C52" s="503" t="s">
        <v>751</v>
      </c>
    </row>
    <row r="53" s="372" customFormat="1" ht="12.75">
      <c r="C53" s="502" t="s">
        <v>752</v>
      </c>
    </row>
    <row r="54" s="372" customFormat="1" ht="12.75">
      <c r="C54" s="317" t="s">
        <v>753</v>
      </c>
    </row>
    <row r="55" s="372" customFormat="1" ht="12.75">
      <c r="C55" s="502" t="s">
        <v>754</v>
      </c>
    </row>
    <row r="56" s="372" customFormat="1" ht="12.75">
      <c r="C56" s="502"/>
    </row>
    <row r="57" s="372" customFormat="1" ht="12.75">
      <c r="C57" s="502" t="s">
        <v>755</v>
      </c>
    </row>
    <row r="58" s="372" customFormat="1" ht="12.75">
      <c r="C58" s="502"/>
    </row>
    <row r="59" s="372" customFormat="1" ht="12.75">
      <c r="C59" s="502" t="s">
        <v>756</v>
      </c>
    </row>
    <row r="60" s="372" customFormat="1" ht="12.75">
      <c r="C60" s="502" t="s">
        <v>757</v>
      </c>
    </row>
    <row r="61" s="372" customFormat="1" ht="12.75">
      <c r="C61" s="502" t="s">
        <v>758</v>
      </c>
    </row>
    <row r="62" s="372" customFormat="1" ht="12.75">
      <c r="C62" s="502" t="s">
        <v>759</v>
      </c>
    </row>
    <row r="63" s="372" customFormat="1" ht="12.75">
      <c r="C63" s="504"/>
    </row>
    <row r="64" s="372" customFormat="1" ht="12.75">
      <c r="C64" s="504" t="s">
        <v>760</v>
      </c>
    </row>
    <row r="65" spans="1:12" ht="12.75">
      <c r="A65"/>
      <c r="B65"/>
      <c r="C65" s="302"/>
      <c r="E65"/>
      <c r="F65"/>
      <c r="G65"/>
      <c r="I65"/>
      <c r="K65"/>
      <c r="L65"/>
    </row>
    <row r="66" spans="1:12" ht="12.75">
      <c r="A66"/>
      <c r="B66"/>
      <c r="C66" s="302"/>
      <c r="E66"/>
      <c r="F66"/>
      <c r="G66"/>
      <c r="I66"/>
      <c r="K66"/>
      <c r="L66"/>
    </row>
    <row r="67" spans="1:12" ht="12.75">
      <c r="A67"/>
      <c r="B67"/>
      <c r="C67" s="302"/>
      <c r="E67"/>
      <c r="F67"/>
      <c r="G67"/>
      <c r="I67"/>
      <c r="K67"/>
      <c r="L67"/>
    </row>
    <row r="68" spans="1:12" ht="12.75">
      <c r="A68"/>
      <c r="B68"/>
      <c r="E68"/>
      <c r="F68"/>
      <c r="G68"/>
      <c r="I68"/>
      <c r="K68"/>
      <c r="L68"/>
    </row>
    <row r="69" spans="1:70" s="83" customFormat="1" ht="15">
      <c r="A69" s="196"/>
      <c r="B69" s="197"/>
      <c r="C69"/>
      <c r="D69" s="198"/>
      <c r="E69" s="199"/>
      <c r="F69" s="199"/>
      <c r="G69" s="199"/>
      <c r="H69" s="198"/>
      <c r="I69" s="200"/>
      <c r="J69" s="198"/>
      <c r="K69" s="201"/>
      <c r="L69" s="201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</row>
    <row r="70" spans="1:70" s="83" customFormat="1" ht="15">
      <c r="A70" s="196"/>
      <c r="B70" s="197"/>
      <c r="C70" s="198"/>
      <c r="D70" s="198"/>
      <c r="E70" s="199"/>
      <c r="F70" s="199"/>
      <c r="G70" s="199"/>
      <c r="H70" s="198"/>
      <c r="I70" s="200"/>
      <c r="J70" s="198"/>
      <c r="K70" s="201"/>
      <c r="L70" s="201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</row>
    <row r="71" spans="1:12" s="190" customFormat="1" ht="14.25">
      <c r="A71" s="195"/>
      <c r="B71" s="191"/>
      <c r="C71" s="190" t="s">
        <v>761</v>
      </c>
      <c r="E71" s="192"/>
      <c r="F71" s="192"/>
      <c r="G71" s="192"/>
      <c r="I71" s="193"/>
      <c r="K71" s="194"/>
      <c r="L71" s="194"/>
    </row>
    <row r="72" spans="1:12" s="190" customFormat="1" ht="14.25">
      <c r="A72" s="195"/>
      <c r="B72" s="191"/>
      <c r="C72" s="190" t="s">
        <v>762</v>
      </c>
      <c r="E72" s="192"/>
      <c r="F72" s="192"/>
      <c r="G72" s="192"/>
      <c r="I72" s="193"/>
      <c r="K72" s="194"/>
      <c r="L72" s="194"/>
    </row>
    <row r="73" spans="1:12" s="190" customFormat="1" ht="14.25">
      <c r="A73" s="195"/>
      <c r="B73" s="191"/>
      <c r="C73" s="190" t="s">
        <v>763</v>
      </c>
      <c r="E73" s="192"/>
      <c r="F73" s="192"/>
      <c r="G73" s="192"/>
      <c r="I73" s="193"/>
      <c r="K73" s="194"/>
      <c r="L73" s="194"/>
    </row>
    <row r="74" spans="1:12" s="190" customFormat="1" ht="14.25">
      <c r="A74" s="195"/>
      <c r="B74" s="191"/>
      <c r="E74" s="192"/>
      <c r="F74" s="192"/>
      <c r="G74" s="192"/>
      <c r="I74" s="193"/>
      <c r="K74" s="194"/>
      <c r="L74" s="194"/>
    </row>
    <row r="75" spans="1:12" s="190" customFormat="1" ht="14.25">
      <c r="A75" s="195"/>
      <c r="B75" s="191"/>
      <c r="C75" s="190" t="s">
        <v>764</v>
      </c>
      <c r="E75" s="192"/>
      <c r="F75" s="192"/>
      <c r="G75" s="192"/>
      <c r="I75" s="193"/>
      <c r="K75" s="194"/>
      <c r="L75" s="194"/>
    </row>
    <row r="76" spans="1:12" s="190" customFormat="1" ht="14.25">
      <c r="A76" s="195"/>
      <c r="B76" s="191"/>
      <c r="E76" s="192"/>
      <c r="F76" s="192"/>
      <c r="G76" s="192"/>
      <c r="I76" s="193"/>
      <c r="K76" s="194"/>
      <c r="L76" s="194"/>
    </row>
    <row r="77" spans="1:12" s="190" customFormat="1" ht="14.25">
      <c r="A77" s="195"/>
      <c r="B77" s="191"/>
      <c r="C77" s="190" t="s">
        <v>765</v>
      </c>
      <c r="E77" s="192"/>
      <c r="F77" s="192"/>
      <c r="G77" s="192"/>
      <c r="I77" s="193"/>
      <c r="K77" s="194"/>
      <c r="L77" s="194"/>
    </row>
    <row r="78" spans="1:12" s="190" customFormat="1" ht="14.25">
      <c r="A78" s="195"/>
      <c r="B78" s="191"/>
      <c r="C78" s="190" t="s">
        <v>766</v>
      </c>
      <c r="E78" s="192"/>
      <c r="F78" s="192"/>
      <c r="G78" s="192"/>
      <c r="I78" s="193"/>
      <c r="K78" s="194"/>
      <c r="L78" s="194"/>
    </row>
    <row r="79" spans="1:12" s="190" customFormat="1" ht="5.25" customHeight="1">
      <c r="A79" s="195"/>
      <c r="B79" s="191"/>
      <c r="E79" s="192"/>
      <c r="F79" s="192"/>
      <c r="G79" s="192"/>
      <c r="I79" s="193"/>
      <c r="K79" s="194"/>
      <c r="L79" s="194"/>
    </row>
    <row r="80" spans="1:12" s="190" customFormat="1" ht="14.25">
      <c r="A80" s="195"/>
      <c r="B80" s="191"/>
      <c r="C80" s="190" t="s">
        <v>767</v>
      </c>
      <c r="E80" s="192"/>
      <c r="F80" s="192"/>
      <c r="G80" s="192"/>
      <c r="I80" s="193"/>
      <c r="K80" s="194"/>
      <c r="L80" s="194"/>
    </row>
    <row r="81" spans="1:12" s="190" customFormat="1" ht="6" customHeight="1">
      <c r="A81" s="195"/>
      <c r="B81" s="191"/>
      <c r="E81" s="192"/>
      <c r="F81" s="192"/>
      <c r="G81" s="192"/>
      <c r="I81" s="193"/>
      <c r="K81" s="194"/>
      <c r="L81" s="194"/>
    </row>
    <row r="82" spans="1:12" s="190" customFormat="1" ht="14.25">
      <c r="A82" s="195"/>
      <c r="B82" s="191"/>
      <c r="C82" s="190" t="s">
        <v>768</v>
      </c>
      <c r="E82" s="192"/>
      <c r="F82" s="192"/>
      <c r="G82" s="192"/>
      <c r="I82" s="193"/>
      <c r="K82" s="194"/>
      <c r="L82" s="194"/>
    </row>
    <row r="83" spans="1:12" s="190" customFormat="1" ht="14.25">
      <c r="A83" s="195"/>
      <c r="B83" s="191"/>
      <c r="C83" s="190" t="s">
        <v>769</v>
      </c>
      <c r="E83" s="192"/>
      <c r="F83" s="192"/>
      <c r="G83" s="192"/>
      <c r="I83" s="193"/>
      <c r="K83" s="194"/>
      <c r="L83" s="194"/>
    </row>
    <row r="84" spans="1:12" s="190" customFormat="1" ht="5.25" customHeight="1">
      <c r="A84" s="195"/>
      <c r="B84" s="191"/>
      <c r="E84" s="192"/>
      <c r="F84" s="192"/>
      <c r="G84" s="192"/>
      <c r="I84" s="193"/>
      <c r="K84" s="194"/>
      <c r="L84" s="194"/>
    </row>
    <row r="85" spans="1:12" s="190" customFormat="1" ht="14.25">
      <c r="A85" s="195"/>
      <c r="B85" s="191"/>
      <c r="C85" s="190" t="s">
        <v>770</v>
      </c>
      <c r="E85" s="192"/>
      <c r="F85" s="192"/>
      <c r="G85" s="192"/>
      <c r="I85" s="193"/>
      <c r="K85" s="194"/>
      <c r="L85" s="194"/>
    </row>
    <row r="86" spans="1:12" s="190" customFormat="1" ht="14.25">
      <c r="A86" s="195"/>
      <c r="B86" s="191"/>
      <c r="C86" s="190" t="s">
        <v>771</v>
      </c>
      <c r="E86" s="192"/>
      <c r="F86" s="192"/>
      <c r="G86" s="192"/>
      <c r="I86" s="193"/>
      <c r="K86" s="194"/>
      <c r="L86" s="194"/>
    </row>
    <row r="87" spans="1:12" s="190" customFormat="1" ht="4.5" customHeight="1">
      <c r="A87" s="195"/>
      <c r="B87" s="191"/>
      <c r="E87" s="192"/>
      <c r="F87" s="192"/>
      <c r="G87" s="192"/>
      <c r="I87" s="193"/>
      <c r="K87" s="194"/>
      <c r="L87" s="194"/>
    </row>
    <row r="88" spans="1:12" s="190" customFormat="1" ht="14.25">
      <c r="A88" s="195"/>
      <c r="B88" s="191"/>
      <c r="C88" s="190" t="s">
        <v>772</v>
      </c>
      <c r="E88" s="192"/>
      <c r="F88" s="192"/>
      <c r="G88" s="192"/>
      <c r="I88" s="193"/>
      <c r="K88" s="194"/>
      <c r="L88" s="194"/>
    </row>
    <row r="89" spans="1:12" s="190" customFormat="1" ht="5.25" customHeight="1">
      <c r="A89" s="195"/>
      <c r="B89" s="191"/>
      <c r="E89" s="192"/>
      <c r="F89" s="192"/>
      <c r="G89" s="192"/>
      <c r="I89" s="193"/>
      <c r="K89" s="194"/>
      <c r="L89" s="194"/>
    </row>
    <row r="90" spans="1:12" s="190" customFormat="1" ht="14.25">
      <c r="A90" s="195"/>
      <c r="B90" s="191"/>
      <c r="C90" s="190" t="s">
        <v>773</v>
      </c>
      <c r="E90" s="192"/>
      <c r="F90" s="192"/>
      <c r="G90" s="192"/>
      <c r="I90" s="193"/>
      <c r="K90" s="194"/>
      <c r="L90" s="194"/>
    </row>
    <row r="91" spans="1:12" s="190" customFormat="1" ht="14.25">
      <c r="A91" s="195"/>
      <c r="B91" s="191"/>
      <c r="E91" s="192"/>
      <c r="F91" s="192"/>
      <c r="G91" s="192"/>
      <c r="I91" s="193"/>
      <c r="K91" s="194"/>
      <c r="L91" s="194"/>
    </row>
    <row r="92" spans="1:12" s="190" customFormat="1" ht="14.25">
      <c r="A92" s="195"/>
      <c r="B92" s="191"/>
      <c r="C92" s="190" t="s">
        <v>774</v>
      </c>
      <c r="E92" s="192"/>
      <c r="F92" s="192"/>
      <c r="G92" s="192"/>
      <c r="I92" s="193"/>
      <c r="K92" s="194"/>
      <c r="L92" s="194"/>
    </row>
    <row r="93" spans="1:12" s="190" customFormat="1" ht="14.25">
      <c r="A93" s="195"/>
      <c r="B93" s="191"/>
      <c r="E93" s="192"/>
      <c r="F93" s="192"/>
      <c r="G93" s="192"/>
      <c r="I93" s="193"/>
      <c r="K93" s="194"/>
      <c r="L93" s="194"/>
    </row>
    <row r="94" spans="1:12" s="190" customFormat="1" ht="14.25">
      <c r="A94" s="195"/>
      <c r="B94" s="191"/>
      <c r="C94" s="190" t="s">
        <v>775</v>
      </c>
      <c r="E94" s="192"/>
      <c r="F94" s="192"/>
      <c r="G94" s="192"/>
      <c r="I94" s="193"/>
      <c r="K94" s="194"/>
      <c r="L94" s="194"/>
    </row>
    <row r="95" spans="1:12" s="190" customFormat="1" ht="14.25">
      <c r="A95" s="195"/>
      <c r="B95" s="191"/>
      <c r="E95" s="192"/>
      <c r="F95" s="192"/>
      <c r="G95" s="192"/>
      <c r="I95" s="193"/>
      <c r="K95" s="194"/>
      <c r="L95" s="194"/>
    </row>
    <row r="96" spans="1:12" s="82" customFormat="1" ht="12">
      <c r="A96" s="85"/>
      <c r="B96" s="162"/>
      <c r="E96" s="134"/>
      <c r="F96" s="134"/>
      <c r="G96" s="134"/>
      <c r="I96" s="202"/>
      <c r="K96" s="99"/>
      <c r="L96" s="99"/>
    </row>
    <row r="97" spans="1:12" s="98" customFormat="1" ht="12">
      <c r="A97" s="203"/>
      <c r="B97" s="204"/>
      <c r="E97" s="205"/>
      <c r="F97" s="205"/>
      <c r="G97" s="205"/>
      <c r="I97" s="206"/>
      <c r="K97" s="207"/>
      <c r="L97" s="207"/>
    </row>
    <row r="98" spans="1:12" s="98" customFormat="1" ht="12">
      <c r="A98" s="203"/>
      <c r="B98" s="204"/>
      <c r="E98" s="205"/>
      <c r="F98" s="205"/>
      <c r="G98" s="205"/>
      <c r="I98" s="206"/>
      <c r="K98" s="207"/>
      <c r="L98" s="207"/>
    </row>
    <row r="99" spans="1:12" s="98" customFormat="1" ht="12">
      <c r="A99" s="203"/>
      <c r="B99" s="204"/>
      <c r="E99" s="205"/>
      <c r="F99" s="205"/>
      <c r="G99" s="205"/>
      <c r="I99" s="206"/>
      <c r="K99" s="207"/>
      <c r="L99" s="207"/>
    </row>
    <row r="107" spans="2:12" s="290" customFormat="1" ht="12.75" customHeight="1">
      <c r="B107" s="291"/>
      <c r="C107" s="292" t="s">
        <v>776</v>
      </c>
      <c r="D107" s="293"/>
      <c r="E107" s="294"/>
      <c r="F107" s="294"/>
      <c r="G107" s="294"/>
      <c r="H107" s="294"/>
      <c r="I107" s="294"/>
      <c r="J107" s="294"/>
      <c r="K107" s="295"/>
      <c r="L107" s="295"/>
    </row>
    <row r="108" spans="2:12" s="290" customFormat="1" ht="12.75" customHeight="1">
      <c r="B108" s="291"/>
      <c r="C108" s="292" t="s">
        <v>777</v>
      </c>
      <c r="D108" s="293"/>
      <c r="E108" s="294"/>
      <c r="F108" s="294"/>
      <c r="G108" s="294"/>
      <c r="H108" s="294"/>
      <c r="I108" s="294"/>
      <c r="J108" s="294"/>
      <c r="K108" s="295"/>
      <c r="L108" s="295"/>
    </row>
    <row r="109" spans="2:12" s="290" customFormat="1" ht="7.5" customHeight="1">
      <c r="B109" s="291"/>
      <c r="C109" s="292"/>
      <c r="D109" s="293"/>
      <c r="E109" s="294"/>
      <c r="F109" s="294"/>
      <c r="G109" s="294"/>
      <c r="H109" s="294"/>
      <c r="I109" s="294"/>
      <c r="J109" s="294"/>
      <c r="K109" s="295"/>
      <c r="L109" s="295"/>
    </row>
    <row r="110" spans="2:12" s="290" customFormat="1" ht="12.75" customHeight="1">
      <c r="B110" s="291"/>
      <c r="C110" s="296" t="s">
        <v>778</v>
      </c>
      <c r="D110" s="293"/>
      <c r="E110" s="294"/>
      <c r="F110" s="294"/>
      <c r="G110" s="294"/>
      <c r="H110" s="294"/>
      <c r="I110" s="294"/>
      <c r="J110" s="294"/>
      <c r="K110" s="295"/>
      <c r="L110" s="295"/>
    </row>
    <row r="111" spans="2:12" s="290" customFormat="1" ht="7.5" customHeight="1">
      <c r="B111" s="291"/>
      <c r="C111" s="296"/>
      <c r="D111" s="293"/>
      <c r="E111" s="294"/>
      <c r="F111" s="294"/>
      <c r="G111" s="294"/>
      <c r="H111" s="294"/>
      <c r="I111" s="294"/>
      <c r="J111" s="294"/>
      <c r="K111" s="295"/>
      <c r="L111" s="295"/>
    </row>
    <row r="112" spans="2:12" s="290" customFormat="1" ht="12.75" customHeight="1">
      <c r="B112" s="291"/>
      <c r="C112" s="296" t="s">
        <v>779</v>
      </c>
      <c r="D112" s="293"/>
      <c r="E112" s="294"/>
      <c r="F112" s="294"/>
      <c r="G112" s="294"/>
      <c r="H112" s="294"/>
      <c r="I112" s="294"/>
      <c r="J112" s="294"/>
      <c r="K112" s="295"/>
      <c r="L112" s="295"/>
    </row>
    <row r="113" spans="2:12" s="290" customFormat="1" ht="12.75" customHeight="1">
      <c r="B113" s="291"/>
      <c r="C113" s="296" t="s">
        <v>780</v>
      </c>
      <c r="D113" s="293"/>
      <c r="E113" s="294"/>
      <c r="F113" s="294"/>
      <c r="G113" s="294"/>
      <c r="H113" s="294"/>
      <c r="I113" s="294"/>
      <c r="J113" s="294"/>
      <c r="K113" s="295"/>
      <c r="L113" s="295"/>
    </row>
    <row r="114" spans="2:12" s="290" customFormat="1" ht="7.5" customHeight="1">
      <c r="B114" s="291"/>
      <c r="C114" s="296"/>
      <c r="D114" s="293"/>
      <c r="E114" s="294"/>
      <c r="F114" s="294"/>
      <c r="G114" s="294"/>
      <c r="H114" s="294"/>
      <c r="I114" s="294"/>
      <c r="J114" s="294"/>
      <c r="K114" s="295"/>
      <c r="L114" s="295"/>
    </row>
    <row r="115" spans="2:12" s="290" customFormat="1" ht="12.75" customHeight="1">
      <c r="B115" s="291"/>
      <c r="C115" s="292" t="s">
        <v>781</v>
      </c>
      <c r="D115" s="293"/>
      <c r="E115" s="294"/>
      <c r="F115" s="294"/>
      <c r="G115" s="294"/>
      <c r="H115" s="294"/>
      <c r="I115" s="294"/>
      <c r="J115" s="294"/>
      <c r="K115" s="295"/>
      <c r="L115" s="295"/>
    </row>
    <row r="116" spans="2:12" s="290" customFormat="1" ht="12.75" customHeight="1">
      <c r="B116" s="291"/>
      <c r="C116" s="292" t="s">
        <v>782</v>
      </c>
      <c r="D116" s="293"/>
      <c r="E116" s="294"/>
      <c r="F116" s="294"/>
      <c r="G116" s="294"/>
      <c r="H116" s="294"/>
      <c r="I116" s="294"/>
      <c r="J116" s="294"/>
      <c r="K116" s="295"/>
      <c r="L116" s="295"/>
    </row>
    <row r="117" spans="2:12" s="232" customFormat="1" ht="9" customHeight="1">
      <c r="B117" s="297"/>
      <c r="C117" s="296"/>
      <c r="D117" s="296"/>
      <c r="E117" s="298"/>
      <c r="F117" s="298"/>
      <c r="G117" s="298"/>
      <c r="H117" s="296"/>
      <c r="I117" s="299"/>
      <c r="J117" s="296"/>
      <c r="K117" s="300"/>
      <c r="L117" s="300"/>
    </row>
    <row r="118" spans="2:12" s="232" customFormat="1" ht="14.25">
      <c r="B118" s="297"/>
      <c r="C118" s="301" t="s">
        <v>783</v>
      </c>
      <c r="D118" s="301"/>
      <c r="E118" s="298"/>
      <c r="F118" s="298"/>
      <c r="G118" s="298"/>
      <c r="H118" s="296"/>
      <c r="I118" s="299"/>
      <c r="J118" s="296"/>
      <c r="K118" s="300"/>
      <c r="L118" s="300"/>
    </row>
  </sheetData>
  <printOptions/>
  <pageMargins left="0.7480314960629921" right="0.7480314960629921" top="0.7874015748031497" bottom="0.984251968503937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Woodley</dc:creator>
  <cp:keywords/>
  <dc:description/>
  <cp:lastModifiedBy>Authorised User</cp:lastModifiedBy>
  <cp:lastPrinted>1999-02-12T08:38:03Z</cp:lastPrinted>
  <dcterms:created xsi:type="dcterms:W3CDTF">1999-02-08T18:09:21Z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